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behrjv\Desktop\Future Solicitations\NGS - N01N02N03 Replacement of DCS Servers, Clients and Switches\"/>
    </mc:Choice>
  </mc:AlternateContent>
  <xr:revisionPtr revIDLastSave="0" documentId="8_{302172D8-5D75-455B-BC65-D5421F205E95}" xr6:coauthVersionLast="47" xr6:coauthVersionMax="47" xr10:uidLastSave="{00000000-0000-0000-0000-000000000000}"/>
  <workbookProtection workbookAlgorithmName="SHA-512" workbookHashValue="Ffqo4tRG97+cK5gw6urexCE/VvOEiv3KeGhIGgHUu556mGz7MZFHyErD0b9Go/bMKpBH1smiOr3X2IjLQm8cgQ==" workbookSaltValue="3BDvkKbgTfbJ33mbs2zDaQ==" workbookSpinCount="100000" lockStructure="1"/>
  <bookViews>
    <workbookView xWindow="-28920" yWindow="-120" windowWidth="29040" windowHeight="15840" firstSheet="1" activeTab="1" xr2:uid="{00000000-000D-0000-FFFF-FFFF00000000}"/>
  </bookViews>
  <sheets>
    <sheet name="Instructions" sheetId="4" state="hidden" r:id="rId1"/>
    <sheet name="Risk Questionnaire" sheetId="1" r:id="rId2"/>
    <sheet name="JEA Risk Assessment" sheetId="3" r:id="rId3"/>
    <sheet name="CIP Compliance Review" sheetId="6" state="hidden" r:id="rId4"/>
    <sheet name="drop down" sheetId="2" state="hidden" r:id="rId5"/>
  </sheets>
  <definedNames>
    <definedName name="_xlnm.Print_Area" localSheetId="0">Instructions!$A$1:$L$40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6" l="1"/>
  <c r="C66" i="3"/>
  <c r="C65" i="3"/>
  <c r="C64" i="3"/>
  <c r="C50" i="3"/>
  <c r="C45" i="3"/>
  <c r="C43" i="3"/>
  <c r="C44" i="3"/>
  <c r="C46" i="3"/>
  <c r="C47" i="3"/>
  <c r="C48" i="3"/>
  <c r="C49" i="3"/>
  <c r="C51" i="3"/>
  <c r="C52" i="3"/>
  <c r="C53" i="3"/>
  <c r="C54" i="3"/>
  <c r="C55" i="3"/>
  <c r="C56" i="3"/>
  <c r="C57" i="3"/>
  <c r="C58" i="3"/>
  <c r="C59" i="3"/>
  <c r="C60" i="3"/>
  <c r="C61" i="3"/>
  <c r="C62" i="3"/>
  <c r="C63" i="3"/>
  <c r="C67" i="3"/>
  <c r="C40" i="3"/>
  <c r="C42" i="3"/>
  <c r="C41" i="3"/>
  <c r="C39" i="3"/>
  <c r="C38" i="3"/>
  <c r="C37" i="3"/>
  <c r="C36" i="3"/>
  <c r="D36" i="3"/>
  <c r="D38" i="3"/>
  <c r="D42" i="3"/>
  <c r="D43" i="3"/>
  <c r="D45" i="3"/>
  <c r="D47" i="3"/>
  <c r="D48" i="3"/>
  <c r="D49" i="3"/>
  <c r="D50" i="3"/>
  <c r="D51" i="3"/>
  <c r="D52" i="3"/>
  <c r="D53" i="3"/>
  <c r="D55" i="3"/>
  <c r="D56" i="3"/>
  <c r="D60" i="3"/>
  <c r="D61"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54" i="1"/>
  <c r="AE53" i="1"/>
  <c r="AE52" i="1"/>
  <c r="AE51" i="1"/>
  <c r="AE50" i="1"/>
  <c r="AE49" i="1"/>
  <c r="AE48" i="1"/>
  <c r="AE47" i="1"/>
  <c r="AE46" i="1"/>
  <c r="AE45" i="1"/>
  <c r="AE63" i="1"/>
  <c r="Q63" i="1" s="1"/>
  <c r="B42" i="3" s="1"/>
  <c r="AE62" i="1"/>
  <c r="Q62" i="1" s="1"/>
  <c r="B41" i="3" s="1"/>
  <c r="AE61" i="1"/>
  <c r="Q61" i="1" s="1"/>
  <c r="B40" i="3" s="1"/>
  <c r="AE60" i="1"/>
  <c r="Q60" i="1" s="1"/>
  <c r="B39" i="3" s="1"/>
  <c r="AE59" i="1"/>
  <c r="Q59" i="1" s="1"/>
  <c r="B38" i="3" s="1"/>
  <c r="AE58" i="1"/>
  <c r="Q58" i="1" s="1"/>
  <c r="B37" i="3" s="1"/>
  <c r="AE57" i="1"/>
  <c r="Q57" i="1" s="1"/>
  <c r="B36" i="3" s="1"/>
  <c r="AE42" i="1" l="1"/>
  <c r="AE41" i="1"/>
  <c r="AE40" i="1"/>
  <c r="AE39" i="1"/>
  <c r="AE38" i="1"/>
  <c r="AE37" i="1"/>
  <c r="AE36" i="1"/>
  <c r="AE35" i="1"/>
  <c r="AE34" i="1"/>
  <c r="AE33" i="1"/>
  <c r="AE32" i="1"/>
  <c r="AE31" i="1"/>
  <c r="Q90" i="1" l="1"/>
  <c r="B67" i="3" s="1"/>
  <c r="Q89" i="1"/>
  <c r="B66" i="3" s="1"/>
  <c r="Q88" i="1"/>
  <c r="B65" i="3" s="1"/>
  <c r="Q87" i="1"/>
  <c r="B64" i="3" s="1"/>
  <c r="Q86" i="1"/>
  <c r="B63" i="3" s="1"/>
  <c r="Q85" i="1"/>
  <c r="B62" i="3" s="1"/>
  <c r="Q84" i="1"/>
  <c r="B61" i="3" s="1"/>
  <c r="Q83" i="1"/>
  <c r="B60" i="3" s="1"/>
  <c r="Q82" i="1"/>
  <c r="B59" i="3" s="1"/>
  <c r="Q81" i="1"/>
  <c r="B58" i="3" s="1"/>
  <c r="Q80" i="1"/>
  <c r="B57" i="3" s="1"/>
  <c r="Q79" i="1"/>
  <c r="B56" i="3" s="1"/>
  <c r="Q78" i="1"/>
  <c r="B55" i="3" s="1"/>
  <c r="Q77" i="1"/>
  <c r="B54" i="3" s="1"/>
  <c r="Q76" i="1"/>
  <c r="B53" i="3" s="1"/>
  <c r="Q75" i="1"/>
  <c r="B52" i="3" s="1"/>
  <c r="Q74" i="1"/>
  <c r="B51" i="3" s="1"/>
  <c r="Q73" i="1"/>
  <c r="B50" i="3" s="1"/>
  <c r="Q72" i="1"/>
  <c r="B49" i="3" s="1"/>
  <c r="Q71" i="1"/>
  <c r="B48" i="3" s="1"/>
  <c r="Q70" i="1"/>
  <c r="B47" i="3" s="1"/>
  <c r="Q69" i="1"/>
  <c r="B46" i="3" s="1"/>
  <c r="Q68" i="1"/>
  <c r="B45" i="3" s="1"/>
  <c r="Q67" i="1"/>
  <c r="B44" i="3" s="1"/>
  <c r="Q66" i="1"/>
  <c r="B43" i="3" s="1"/>
  <c r="Q54" i="1"/>
  <c r="B35" i="3" s="1"/>
  <c r="Q53" i="1"/>
  <c r="B34" i="3" s="1"/>
  <c r="Q52" i="1"/>
  <c r="B33" i="3" s="1"/>
  <c r="Q51" i="1"/>
  <c r="B32" i="3" s="1"/>
  <c r="Q50" i="1"/>
  <c r="B31" i="3" s="1"/>
  <c r="Q49" i="1"/>
  <c r="B30" i="3" s="1"/>
  <c r="Q48" i="1"/>
  <c r="B29" i="3" s="1"/>
  <c r="Q47" i="1"/>
  <c r="B28" i="3" s="1"/>
  <c r="Q46" i="1"/>
  <c r="B27" i="3" s="1"/>
  <c r="Q45" i="1"/>
  <c r="B26" i="3" s="1"/>
  <c r="B25" i="3"/>
  <c r="B24" i="3"/>
  <c r="B23" i="3"/>
  <c r="B22" i="3"/>
  <c r="B21" i="3"/>
  <c r="B20" i="3"/>
  <c r="B19" i="3"/>
  <c r="B18" i="3"/>
  <c r="B17" i="3"/>
  <c r="B16" i="3"/>
  <c r="B15" i="3"/>
  <c r="B14" i="3"/>
  <c r="C14" i="3"/>
  <c r="D29" i="3"/>
  <c r="D30" i="3"/>
  <c r="D31" i="3"/>
  <c r="D32" i="3"/>
  <c r="D34" i="3"/>
  <c r="D26" i="3"/>
  <c r="D18" i="3"/>
  <c r="D23" i="3"/>
  <c r="D24" i="3"/>
  <c r="D25" i="3"/>
  <c r="C35" i="3"/>
  <c r="C33" i="3"/>
  <c r="C27" i="3"/>
  <c r="C28" i="3"/>
  <c r="C29" i="3"/>
  <c r="C30" i="3"/>
  <c r="C31" i="3"/>
  <c r="C32" i="3"/>
  <c r="C34" i="3"/>
  <c r="C26" i="3"/>
  <c r="C21" i="3"/>
  <c r="C22" i="3"/>
  <c r="C23" i="3"/>
  <c r="C24" i="3"/>
  <c r="C25" i="3"/>
  <c r="C19" i="3"/>
  <c r="A33" i="3"/>
  <c r="A34" i="3"/>
  <c r="A35" i="3"/>
  <c r="A27" i="3"/>
  <c r="A28" i="3"/>
  <c r="A29" i="3"/>
  <c r="A30" i="3"/>
  <c r="A31" i="3"/>
  <c r="A32" i="3"/>
  <c r="A26" i="3"/>
  <c r="A15" i="3"/>
  <c r="A16" i="3"/>
  <c r="A17" i="3"/>
  <c r="A18" i="3"/>
  <c r="A19" i="3"/>
  <c r="A20" i="3"/>
  <c r="A21" i="3"/>
  <c r="A22" i="3"/>
  <c r="A23" i="3"/>
  <c r="A24" i="3"/>
  <c r="A25" i="3"/>
  <c r="A14" i="3"/>
  <c r="AD23" i="1"/>
  <c r="AD22" i="1"/>
  <c r="AD21" i="1"/>
  <c r="AD20" i="1"/>
  <c r="C20" i="3" l="1"/>
  <c r="K4" i="6"/>
  <c r="D20" i="6"/>
  <c r="B26" i="2"/>
  <c r="C18" i="3" l="1"/>
  <c r="C17" i="3" l="1"/>
  <c r="C16" i="3"/>
  <c r="C15" i="3"/>
  <c r="E5" i="3"/>
  <c r="E4" i="3"/>
</calcChain>
</file>

<file path=xl/sharedStrings.xml><?xml version="1.0" encoding="utf-8"?>
<sst xmlns="http://schemas.openxmlformats.org/spreadsheetml/2006/main" count="393" uniqueCount="162">
  <si>
    <t>Evaluation Criteria</t>
  </si>
  <si>
    <t>Does vendor have any pending or unresolved product-related or operation related litigation that could impact JEA, in the last ten (10) years? If yes, please provide a summary.</t>
  </si>
  <si>
    <t>Does the vendor have a Cyber Security policy for its operation to address its product management, services, and which at the minimum address approved industry standards considered for secure operation and appropriate for the scale of the operation? Please describe.</t>
  </si>
  <si>
    <t xml:space="preserve">Does the vendor have a process to notify JEA of any supplier-identified cyber or physical security incidents related to its products or services that could pose risk to JEA? </t>
  </si>
  <si>
    <t>Does the vendor have a security assessment and vulnerability management program? If a third party assessment was perfomed, please provide a most recent copy of the assessment (data can be redacted to prevent misuse and but must identify high level gaps and proposed mitigation action plan with timelines).</t>
  </si>
  <si>
    <t>Does the vendor have a process in place to notify utility customers of any mergers and acquisitions as soon as legally permissible?</t>
  </si>
  <si>
    <t>For access within vendor's system, does vendor have implemented internal controls to ensure it revokes access when an individual no longer requires access due to change in employment status or job duties?</t>
  </si>
  <si>
    <t>Does the vendor support contract expire or terminates if vendor product/services are not selected by JEA? Under what conditions can JEA continue to maintain required support in the case of product transition or if vendor is replaced.</t>
  </si>
  <si>
    <t>Does the vendor have support procedures that document secure methods to access JEA systems remotely?</t>
  </si>
  <si>
    <t>Does vendor have a documented process/procedure for locating security related patch releases on the vendor's website? This should include all the locations were security patch releases are announced and made available.</t>
  </si>
  <si>
    <t>Does vendor have a method of distributing software security updates that provides a mechanism to ensure the integrity and authenticity of the update?</t>
  </si>
  <si>
    <t>Does the vendor have procedures to notify JEA of vulnerabilities in the product with suggested mitigation actions that can be taken until the vulnerabilities can be remediated?</t>
  </si>
  <si>
    <t>If the product integrates third party products (hardware or software) does the vendor have processes/procedures for mitigating identified vulnerabilities (patching, configuration changes, etc.)? Specify implementation cycle in days.</t>
  </si>
  <si>
    <t>Does the vendor use third party developers or manufacturers and have processes/procedures to ensure the integrity of the product supplied to JEA?</t>
  </si>
  <si>
    <t>Does the vendor provide configurations data for required ports &amp; services, to harden the system and provide access control for firewalls?</t>
  </si>
  <si>
    <t>Does the vendor's product (software and hardware) log security events and does it have the ability to forward to an external logger?</t>
  </si>
  <si>
    <t>Does the vendor digitally sign and validate software, patches, and firmware prior to distribution? If not, please describe how vendor software or issued patches are validated for integrity.</t>
  </si>
  <si>
    <t>Does the vendor maintain secure repositories with appropriate level of protection for access by its customers  (e.g., SSH, SSL/TLS, VPN) and when transmitting sensitive information over TCP/IP networks (e.g., system-to-system and system-to-client)?</t>
  </si>
  <si>
    <t>Does the vendor have a product vulnerability management program. Describe the vendor vulnerability resolution steps including support or vulnerability issue  resolution process.</t>
  </si>
  <si>
    <t>Does the vendor document steps to recover or restore its products, after a product failure, to the operational state just prior to the failure?</t>
  </si>
  <si>
    <t>Does the vendor have a process for notifying JEA when products are at end-of-life and will no longer receive updates or security patches/fixes?</t>
  </si>
  <si>
    <t>Does the vendor have a product support strategy that addresses needs of JEA for the life of the product including monitoring of product reliability and security? Please describe.</t>
  </si>
  <si>
    <t>Does the vendor have a process to monitor industry threat and information sharing entities (e.g., US-CERT, National Vulnerability Database, CISA-AIS) and address required resolution or response?</t>
  </si>
  <si>
    <t>Response</t>
  </si>
  <si>
    <t>Evidence Required?</t>
  </si>
  <si>
    <t>Comments</t>
  </si>
  <si>
    <t>Title/Description of Project or Procurement:</t>
  </si>
  <si>
    <t>Requisition No. (if applicable):</t>
  </si>
  <si>
    <t>No</t>
  </si>
  <si>
    <t>Yes</t>
  </si>
  <si>
    <t>Does JEA have an ongoing relationship with this vendor for the same or similar products and services being procured?  If so, include details about the relationship in the comments (i.e. length of time in months/years, type of work, and point of contact).</t>
  </si>
  <si>
    <t>Does the vendor have a process to identify and document vulnerabilities in third-party product(s) used by the vendor in the production or delivery of the product(s) to the customers, including the JEA (utility)? And does the vendor notify the utility of these vulnerabilities throughout the lifecycle of the product(s) or service(s) provided by vendor?</t>
  </si>
  <si>
    <t>Is the vendor able to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  If reference may be provided to JEA, please select yes.</t>
  </si>
  <si>
    <t>Does the vendor have strategy to comply with Federal guidelines such as Presidential Executive Orders including EO- Executive Order 13920 of May 1, 2020 - Securing the United States Bulk-Power System?</t>
  </si>
  <si>
    <t>Do any of the vendor's products or services originate, produced, or assembled in the following countries, China, Cuba, Iran, Russia, or Venezuel?  If so, what controls are in place to ensure that products will not adversely impact the JEA BPS.</t>
  </si>
  <si>
    <t>Applicability</t>
  </si>
  <si>
    <t>OID</t>
  </si>
  <si>
    <t>OI</t>
  </si>
  <si>
    <t>O</t>
  </si>
  <si>
    <t>No.</t>
  </si>
  <si>
    <r>
      <rPr>
        <sz val="14"/>
        <color theme="1"/>
        <rFont val="Calibri"/>
        <family val="2"/>
        <scheme val="minor"/>
      </rPr>
      <t>Supply Chain Risk Assessment</t>
    </r>
    <r>
      <rPr>
        <sz val="11"/>
        <color theme="1"/>
        <rFont val="Calibri"/>
        <family val="2"/>
        <scheme val="minor"/>
      </rPr>
      <t xml:space="preserve">
</t>
    </r>
    <r>
      <rPr>
        <sz val="18"/>
        <color theme="1"/>
        <rFont val="Calibri"/>
        <family val="2"/>
        <scheme val="minor"/>
      </rPr>
      <t>JEA Review</t>
    </r>
  </si>
  <si>
    <t>Project Name:</t>
  </si>
  <si>
    <t>Vendor:</t>
  </si>
  <si>
    <t>Question Number</t>
  </si>
  <si>
    <t>Low Risk</t>
  </si>
  <si>
    <t>CIP Compliance Reviewer:</t>
  </si>
  <si>
    <t>CIP Notes and Comments:</t>
  </si>
  <si>
    <t>Assessment Expiration Date:</t>
  </si>
  <si>
    <t>Needs Review</t>
  </si>
  <si>
    <t>JEA Business Owner Completing this Form:</t>
  </si>
  <si>
    <t>Date of Completion:</t>
  </si>
  <si>
    <t>Does the vendor product comply with NERC CIP regulatory standards requirements and have a strategy to support NERC CIP compliance (CIP-005, CIP-007, CIP-010, and CIP-011). If no, please describe any gaps and alternate means to address compliance?</t>
  </si>
  <si>
    <t>Does the product integrates third party products (hardware or software)?  If so, are all of these documented and is there a procedure for notifying JEA of vulnerabilities in these products?</t>
  </si>
  <si>
    <t>Does the vendor engage in any countries other than the United States or Canada in which vendor's product (i.e., hardware, software, firmware, or components) is manufactured or developed?  If so, describe activities conducted in each.</t>
  </si>
  <si>
    <t>Yes - Approved</t>
  </si>
  <si>
    <t>Date Questionnaire Completed:</t>
  </si>
  <si>
    <t>Required?</t>
  </si>
  <si>
    <t>Formal Contract Award</t>
  </si>
  <si>
    <t>Purchase Order</t>
  </si>
  <si>
    <t>Other</t>
  </si>
  <si>
    <t>SECTION 1.  PROCUREMENT INFORMATION</t>
  </si>
  <si>
    <t>Does the vendor have a completed Non-Disclosure Agreement (NDA) with JEA?</t>
  </si>
  <si>
    <t>If the Vendor has worked with JEA, have there been any previous issues/problems?  If yes, please explain in comments.</t>
  </si>
  <si>
    <t>Does the vendor have Cyber Security insurance?  If yes, please describe and include the limits (dollar value) in the comments.</t>
  </si>
  <si>
    <t>Does the vendor have a defined issue escalation process for supporting JEA based on the impact of products or services provided to JEA? Describe resolution criteria and escalation plan.</t>
  </si>
  <si>
    <t>Does the vendor have a cyber incident response plan, that contains a requirement to notify JEA of impacted products or services within 24 hours of initiation of your plan?</t>
  </si>
  <si>
    <t>Does the vendor have a business continuity plan (BCP) to support ongoing operations of its installed products/systems and support for the equipment and/or services provided to the entity to ensure reliable operation of the products installed in the field? If yes, when was the last BCP test performed?  Please include in comments.</t>
  </si>
  <si>
    <t>Does the vendor have support procedures that provide for background checks of remote employees and/or onsite support employees, including sharing the results (demonstrating compliance) with JEA?</t>
  </si>
  <si>
    <t>Does the vendor have support procedures that provide for notification when personnel assigned to JEA depart the company and to notify JEA when personnel assigned to JEA are transferred or reassigned and access is no longer required?</t>
  </si>
  <si>
    <t>Does the vendor have a process to protect JEA data that it has access to or possesses? This includes computing and storage with third parties (Azure, AWS, etc.).</t>
  </si>
  <si>
    <t>Does the vendor intend to store JEA data in the cloud or outside of USA or Canada?  If so, what security protections are applied to protect JEA data?  Include in comments.</t>
  </si>
  <si>
    <t>Does the vendor have a process/procedures to destroy or return JEA data at the conclusion of the engagement?</t>
  </si>
  <si>
    <t xml:space="preserve">Is the vendor an affiliated entity of or does it procure products or services from any of the vendors listed on the Title 15: Commerce and Foreign Trade: Part 744—Control Policy List,  which includes those listed below or their subsidiaries/affiliates? (Federal government, DFARS, and FARS requirement) 
- Kaspersky 
- Huawei Technologies Company 
- ZTE Corporation 
- Hytera Communications 
- Hangzhou 
- Hikivision Digital Technology Company 
- Dahua Technology Company </t>
  </si>
  <si>
    <t>Does the vendor have support or call centers to respond to JEA requests for support or issue resolution? Please describe the availability (e.g. 24X7X365, Business Hours only, etc.) in comments.</t>
  </si>
  <si>
    <r>
      <rPr>
        <b/>
        <sz val="14"/>
        <color theme="1"/>
        <rFont val="Calibri"/>
        <family val="2"/>
        <scheme val="minor"/>
      </rPr>
      <t>Supply Chain Risk Assessment</t>
    </r>
    <r>
      <rPr>
        <b/>
        <sz val="11"/>
        <color theme="1"/>
        <rFont val="Calibri"/>
        <family val="2"/>
        <scheme val="minor"/>
      </rPr>
      <t xml:space="preserve">
</t>
    </r>
    <r>
      <rPr>
        <b/>
        <sz val="18"/>
        <color theme="1"/>
        <rFont val="Calibri"/>
        <family val="2"/>
        <scheme val="minor"/>
      </rPr>
      <t>Risk Questionnaire</t>
    </r>
  </si>
  <si>
    <t>Informal Bid</t>
  </si>
  <si>
    <t>Is JEA procuring the service/product with this vendor by formal contract award, informal bid, purchase order, or other?</t>
  </si>
  <si>
    <t>Response indicates possibility of risk?</t>
  </si>
  <si>
    <t>Final Assessment Outcome:</t>
  </si>
  <si>
    <t>Instructions for Completion of
Supply Chain Risk Assessment Questionnaire</t>
  </si>
  <si>
    <r>
      <rPr>
        <sz val="14"/>
        <color theme="1"/>
        <rFont val="Calibri"/>
        <family val="2"/>
        <scheme val="minor"/>
      </rPr>
      <t>Supply Chain Risk Assessment</t>
    </r>
    <r>
      <rPr>
        <sz val="22"/>
        <color theme="1"/>
        <rFont val="Calibri"/>
        <family val="2"/>
        <scheme val="minor"/>
      </rPr>
      <t xml:space="preserve">
</t>
    </r>
    <r>
      <rPr>
        <sz val="18"/>
        <color theme="1"/>
        <rFont val="Calibri"/>
        <family val="2"/>
        <scheme val="minor"/>
      </rPr>
      <t>CIP Compliance Review</t>
    </r>
  </si>
  <si>
    <t>N/A</t>
  </si>
  <si>
    <t>Has evidence been approved?</t>
  </si>
  <si>
    <t>Are there any countries other than the United States or Canada in which supplier's product (i.e., hardware, software, firmware, or components) is assembled?  If yes, describe activities conducted in each and how final product is verified for its required specifications and security requirements.</t>
  </si>
  <si>
    <t>Does the vendor product integrate with Active Directory for centralized access control and administration or does the vendor product/computing system support centralized authentication services (e.g., Active Directory/ADFS, SAML, SSO, LDAP) in place of local authentication?</t>
  </si>
  <si>
    <t>This section to be completed by JEA Business Owner.</t>
  </si>
  <si>
    <t>This sections auto-filled from Risk Questionnaire on previous tab.</t>
  </si>
  <si>
    <t>Solicitation No. (if applicable):</t>
  </si>
  <si>
    <t>Effective Date:</t>
  </si>
  <si>
    <t>Version</t>
  </si>
  <si>
    <t>Date</t>
  </si>
  <si>
    <t>Action</t>
  </si>
  <si>
    <t>Change Tracking</t>
  </si>
  <si>
    <t>Revision History:</t>
  </si>
  <si>
    <t>Review Complete</t>
  </si>
  <si>
    <t>CIP Compliance Approval</t>
  </si>
  <si>
    <t>No - Not Provided</t>
  </si>
  <si>
    <t>No - Not Sufficient</t>
  </si>
  <si>
    <t>Corrected Formatting</t>
  </si>
  <si>
    <t>CD</t>
  </si>
  <si>
    <t>Contract or Purchase Order Number (if applicable):</t>
  </si>
  <si>
    <t>P</t>
  </si>
  <si>
    <t>Section 2.  PHYSICAL AND LEGAL SECURITY CONTROLS</t>
  </si>
  <si>
    <t>Does the vendor have any appropriate certifications or independent cyber security assessments (i.e. ISO 270001, SOC 2 Type 2, third part audits) or certified solutions provider (MCSP, Cisco Certifications, CEH etc.)?</t>
  </si>
  <si>
    <t>Section 3. CYBERSECURITY AND POLICY CONTROLS</t>
  </si>
  <si>
    <t>POID</t>
  </si>
  <si>
    <t>POD</t>
  </si>
  <si>
    <t>POI</t>
  </si>
  <si>
    <t>I</t>
  </si>
  <si>
    <t>D</t>
  </si>
  <si>
    <t>Physical, OEM, Integrator, Distributor</t>
  </si>
  <si>
    <t>Physical, OEM, Distributor</t>
  </si>
  <si>
    <t>Physical, OEM, Integrator</t>
  </si>
  <si>
    <t>Added Physical Security</t>
  </si>
  <si>
    <t>Previous contract? If so, include previous Contract Number:</t>
  </si>
  <si>
    <t>******THIS SECTION BELOW MUST BE COMPLETED BEFORE PROCEEDING******</t>
  </si>
  <si>
    <t>Vendor Contact Phone Number:</t>
  </si>
  <si>
    <t>Vendor Company Name:</t>
  </si>
  <si>
    <t>Vendor Rep/POC &amp; Title:</t>
  </si>
  <si>
    <t>Vendor Email Address:</t>
  </si>
  <si>
    <t>Yes - Physical, OEM, Integrator, Distributor</t>
  </si>
  <si>
    <t>Yes - Physical, OEM, Distributor</t>
  </si>
  <si>
    <t>Yes - Physical, OEM, Integrator</t>
  </si>
  <si>
    <t>Yes - OEM, Integrator, Distributor</t>
  </si>
  <si>
    <t>Yes - OEM, Integrator</t>
  </si>
  <si>
    <t>Yes - OEM</t>
  </si>
  <si>
    <t>OEM refers to Original Equipment Manufacturer.  Vendor manufactures, assembles, or develops a final product that will impact a JEA BEAS Cyber System or Asset during execution of work. This can be software and/or hardware or equipment.</t>
  </si>
  <si>
    <t xml:space="preserve">1. Is the Vendor an OEM whose product or service will impact a JEA BES Cyber System or Asset? * </t>
  </si>
  <si>
    <t xml:space="preserve">2. Is the Vendor a productor service integrator whose work will impact a JEA BES Cyber System or Asset? *   </t>
  </si>
  <si>
    <t xml:space="preserve">3.  Is the Vendor a product or service distributor whose product or service will impact a JEA BES Cyber System or Asset? *  </t>
  </si>
  <si>
    <t>Integrator typically takes an OEM product and installs it, configures it, tests, and trains the customer.  Does not typically write or distribute patches, and would typically would not have a long term engagement with the product.</t>
  </si>
  <si>
    <t>Distributor is typically a pass through supplier that may or may not touch the product, and may facilitate procurement between the customer and OEM.  Distributor's work may impact a BES Cyber System or Asset.</t>
  </si>
  <si>
    <t>Refers to any employees, contractors, subcontractors, or Vendor representatives that will be physcially located on JEA property with or without an escort to conduct work at a substation or generation facility.</t>
  </si>
  <si>
    <t>4. Will the Vendor work at a JEA BES Facility (Substation or Generation)? *</t>
  </si>
  <si>
    <t>Formatting for CIP Team</t>
  </si>
  <si>
    <t>Risk Assessment Tracking Number:</t>
  </si>
  <si>
    <t>Yes - Risk Assessment Meets JEA's Risk Profile</t>
  </si>
  <si>
    <t>No - Risk Assessment DOES NOT Meet JEA's Risk Profile</t>
  </si>
  <si>
    <t>Yes - Risk Assessment Meets JEA's Risk Profile with Mitigation or Special Conditions</t>
  </si>
  <si>
    <t>Section 4.  REMOTE ACCESS AND COMMUNICATION CONTROLS</t>
  </si>
  <si>
    <t>Section 5.  PRODUCT-RELATED CONTROLS</t>
  </si>
  <si>
    <t xml:space="preserve">Does the vendor have a process for notifying JEA when remote access for a user of a system-to-system connection is no longer required?  Specify mechanism of communication and follow up to JEA.
</t>
  </si>
  <si>
    <t xml:space="preserve">Does the vendor have a process for secure remote access configuration that utilizes industry-approved secure methodology such as VPN, SSL, SFTP, or JEA-approved remote connection set up process?
</t>
  </si>
  <si>
    <t xml:space="preserve">Does remote access allow for control, or system management, or configuration management of JEA systems?  If yes, describe how such remote access risk is mitigated.
</t>
  </si>
  <si>
    <t xml:space="preserve">Does the vendor platform for remote access ensure secure access and transmittal for all remote access sessions initiated by either a user or a system?  Describe the method.
</t>
  </si>
  <si>
    <t xml:space="preserve">Does the vendor remote access technology implementation ensure security of data both in transit or stored?
</t>
  </si>
  <si>
    <t>R</t>
  </si>
  <si>
    <t>Remote Access Vendors ONLY</t>
  </si>
  <si>
    <t>OEM Vendors ONLY</t>
  </si>
  <si>
    <t>Yes - Remote Access Vendors</t>
  </si>
  <si>
    <t>OEM, Integrator, and/or Distributor</t>
  </si>
  <si>
    <t>OEM and/or Integrator</t>
  </si>
  <si>
    <t>This Quesiton Applicable to ALL VENDORS</t>
  </si>
  <si>
    <t>JEA Notes and Comments
(Mitigations or alternate compliance considerations that require a business justification)</t>
  </si>
  <si>
    <t>21-___</t>
  </si>
  <si>
    <t>Includes system-to-system, user-initiated interactive access, or any method used to remotely access JEA systems.</t>
  </si>
  <si>
    <t xml:space="preserve">Does the vendor ensure that remote access terminal equipment is secure and managed for vulnerabilities?  Describe method/process.
</t>
  </si>
  <si>
    <t>Added Remote Access</t>
  </si>
  <si>
    <t xml:space="preserve">5. Is the Vendor remotely accessing JEA systems to conduct work or provide the service? *   </t>
  </si>
  <si>
    <t>Yes - Reviewed</t>
  </si>
  <si>
    <t>Not Sufficient</t>
  </si>
  <si>
    <t xml:space="preserve">Does the vendor have a process for monitoring and controlling remote access to JEA systems?  How do you implement this process?  Describe.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</si>
</sst>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1"/>
      <color theme="1"/>
      <name val="Calibri"/>
      <family val="2"/>
      <scheme val="minor"/>
    </font>
    <font>
      <sz val="11"/>
      <color theme="0"/>
      <name val="Calibri"/>
      <family val="2"/>
      <scheme val="minor"/>
    </font>
    <font>
      <sz val="12"/>
      <color indexed="8"/>
      <name val="Verdana"/>
      <family val="2"/>
    </font>
    <font>
      <sz val="11"/>
      <color indexed="8"/>
      <name val="Calibri"/>
      <family val="2"/>
      <scheme val="minor"/>
    </font>
    <font>
      <sz val="12"/>
      <color indexed="8"/>
      <name val="Verdana"/>
      <family val="2"/>
    </font>
    <font>
      <b/>
      <sz val="14"/>
      <color theme="1"/>
      <name val="Calibri"/>
      <family val="2"/>
      <scheme val="minor"/>
    </font>
    <font>
      <sz val="11"/>
      <name val="Calibri"/>
      <family val="2"/>
      <scheme val="minor"/>
    </font>
    <font>
      <sz val="10"/>
      <color theme="1"/>
      <name val="Calibri"/>
      <family val="2"/>
      <scheme val="minor"/>
    </font>
    <font>
      <sz val="8"/>
      <color theme="1"/>
      <name val="Calibri"/>
      <family val="2"/>
      <scheme val="minor"/>
    </font>
    <font>
      <b/>
      <sz val="18"/>
      <color theme="1"/>
      <name val="Calibri"/>
      <family val="2"/>
      <scheme val="minor"/>
    </font>
    <font>
      <sz val="14"/>
      <color theme="1"/>
      <name val="Calibri"/>
      <family val="2"/>
      <scheme val="minor"/>
    </font>
    <font>
      <sz val="18"/>
      <color theme="1"/>
      <name val="Calibri"/>
      <family val="2"/>
      <scheme val="minor"/>
    </font>
    <font>
      <sz val="11"/>
      <color rgb="FFC00000"/>
      <name val="Calibri"/>
      <family val="2"/>
      <scheme val="minor"/>
    </font>
    <font>
      <sz val="14"/>
      <color theme="0"/>
      <name val="Calibri"/>
      <family val="2"/>
      <scheme val="minor"/>
    </font>
    <font>
      <b/>
      <sz val="11"/>
      <color indexed="8"/>
      <name val="Calibri"/>
      <family val="2"/>
      <scheme val="minor"/>
    </font>
    <font>
      <b/>
      <sz val="14"/>
      <color theme="0"/>
      <name val="Calibri"/>
      <family val="2"/>
      <scheme val="minor"/>
    </font>
    <font>
      <sz val="22"/>
      <color theme="1"/>
      <name val="Calibri"/>
      <family val="2"/>
      <scheme val="minor"/>
    </font>
    <font>
      <sz val="11"/>
      <color rgb="FFFF0000"/>
      <name val="Calibri"/>
      <family val="2"/>
      <scheme val="minor"/>
    </font>
    <font>
      <b/>
      <sz val="14"/>
      <color rgb="FFFF0000"/>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rgb="FFFFCCCC"/>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right/>
      <top style="thin">
        <color theme="0" tint="-0.24994659260841701"/>
      </top>
      <bottom style="medium">
        <color indexed="64"/>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thick">
        <color rgb="FFFF0000"/>
      </left>
      <right/>
      <top style="thick">
        <color rgb="FFFF0000"/>
      </top>
      <bottom style="medium">
        <color indexed="64"/>
      </bottom>
      <diagonal/>
    </border>
    <border>
      <left/>
      <right/>
      <top style="thick">
        <color rgb="FFFF0000"/>
      </top>
      <bottom style="medium">
        <color indexed="64"/>
      </bottom>
      <diagonal/>
    </border>
    <border>
      <left/>
      <right style="thick">
        <color rgb="FFFF0000"/>
      </right>
      <top style="thick">
        <color rgb="FFFF0000"/>
      </top>
      <bottom style="medium">
        <color indexed="64"/>
      </bottom>
      <diagonal/>
    </border>
    <border>
      <left style="thick">
        <color rgb="FFFF0000"/>
      </left>
      <right/>
      <top/>
      <bottom/>
      <diagonal/>
    </border>
    <border>
      <left/>
      <right style="thick">
        <color rgb="FFFF0000"/>
      </right>
      <top/>
      <bottom/>
      <diagonal/>
    </border>
    <border>
      <left style="thick">
        <color rgb="FFFF0000"/>
      </left>
      <right style="dotted">
        <color indexed="64"/>
      </right>
      <top style="medium">
        <color indexed="64"/>
      </top>
      <bottom style="medium">
        <color indexed="64"/>
      </bottom>
      <diagonal/>
    </border>
    <border>
      <left/>
      <right style="thick">
        <color rgb="FFFF0000"/>
      </right>
      <top style="medium">
        <color indexed="64"/>
      </top>
      <bottom style="medium">
        <color indexed="64"/>
      </bottom>
      <diagonal/>
    </border>
    <border>
      <left style="thick">
        <color rgb="FFFF0000"/>
      </left>
      <right style="dotted">
        <color indexed="64"/>
      </right>
      <top/>
      <bottom style="dotted">
        <color indexed="64"/>
      </bottom>
      <diagonal/>
    </border>
    <border>
      <left/>
      <right style="thick">
        <color rgb="FFFF0000"/>
      </right>
      <top style="medium">
        <color indexed="64"/>
      </top>
      <bottom style="dotted">
        <color indexed="64"/>
      </bottom>
      <diagonal/>
    </border>
    <border>
      <left/>
      <right style="thick">
        <color rgb="FFFF0000"/>
      </right>
      <top style="dotted">
        <color indexed="64"/>
      </top>
      <bottom style="dotted">
        <color indexed="64"/>
      </bottom>
      <diagonal/>
    </border>
    <border>
      <left style="thick">
        <color rgb="FFFF0000"/>
      </left>
      <right style="dotted">
        <color indexed="64"/>
      </right>
      <top/>
      <bottom style="thick">
        <color rgb="FFFF0000"/>
      </bottom>
      <diagonal/>
    </border>
    <border>
      <left style="dotted">
        <color indexed="64"/>
      </left>
      <right/>
      <top style="dotted">
        <color indexed="64"/>
      </top>
      <bottom style="thick">
        <color rgb="FFFF0000"/>
      </bottom>
      <diagonal/>
    </border>
    <border>
      <left/>
      <right/>
      <top style="dotted">
        <color indexed="64"/>
      </top>
      <bottom style="thick">
        <color rgb="FFFF0000"/>
      </bottom>
      <diagonal/>
    </border>
    <border>
      <left/>
      <right style="thick">
        <color rgb="FFFF0000"/>
      </right>
      <top style="dotted">
        <color indexed="64"/>
      </top>
      <bottom style="thick">
        <color rgb="FFFF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rgb="FFFF0000"/>
      </left>
      <right/>
      <top/>
      <bottom/>
      <diagonal/>
    </border>
    <border>
      <left/>
      <right style="medium">
        <color rgb="FFFF0000"/>
      </right>
      <top/>
      <bottom/>
      <diagonal/>
    </border>
    <border>
      <left style="medium">
        <color indexed="64"/>
      </left>
      <right/>
      <top style="thin">
        <color theme="0" tint="-0.24994659260841701"/>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right style="medium">
        <color rgb="FFFF0000"/>
      </right>
      <top style="medium">
        <color indexed="64"/>
      </top>
      <bottom style="medium">
        <color rgb="FFFF0000"/>
      </bottom>
      <diagonal/>
    </border>
    <border>
      <left style="dotted">
        <color indexed="64"/>
      </left>
      <right/>
      <top style="dotted">
        <color indexed="64"/>
      </top>
      <bottom/>
      <diagonal/>
    </border>
    <border>
      <left/>
      <right/>
      <top style="dotted">
        <color indexed="64"/>
      </top>
      <bottom/>
      <diagonal/>
    </border>
    <border>
      <left/>
      <right style="thick">
        <color rgb="FFFF0000"/>
      </right>
      <top style="dotted">
        <color indexed="64"/>
      </top>
      <bottom/>
      <diagonal/>
    </border>
    <border>
      <left/>
      <right/>
      <top/>
      <bottom style="dotted">
        <color indexed="64"/>
      </bottom>
      <diagonal/>
    </border>
    <border>
      <left/>
      <right style="thick">
        <color rgb="FFFF0000"/>
      </right>
      <top/>
      <bottom style="dotted">
        <color indexed="64"/>
      </bottom>
      <diagonal/>
    </border>
    <border>
      <left style="hair">
        <color indexed="64"/>
      </left>
      <right style="hair">
        <color indexed="64"/>
      </right>
      <top style="hair">
        <color indexed="64"/>
      </top>
      <bottom style="hair">
        <color indexed="64"/>
      </bottom>
      <diagonal/>
    </border>
    <border>
      <left style="thick">
        <color rgb="FFFF0000"/>
      </left>
      <right style="hair">
        <color indexed="64"/>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3">
    <xf numFmtId="0" fontId="0" fillId="0" borderId="0"/>
    <xf numFmtId="0" fontId="3" fillId="0" borderId="0" applyNumberFormat="0" applyFill="0" applyBorder="0" applyProtection="0">
      <alignment vertical="top" wrapText="1"/>
    </xf>
    <xf numFmtId="0" fontId="5" fillId="0" borderId="0" applyNumberFormat="0" applyFill="0" applyBorder="0" applyProtection="0">
      <alignment vertical="top" wrapText="1"/>
    </xf>
  </cellStyleXfs>
  <cellXfs count="332">
    <xf numFmtId="0" fontId="0" fillId="0" borderId="0" xfId="0"/>
    <xf numFmtId="0" fontId="8" fillId="3" borderId="0" xfId="0" applyFont="1" applyFill="1" applyBorder="1" applyAlignment="1" applyProtection="1">
      <alignment horizontal="center" vertical="center" wrapText="1"/>
    </xf>
    <xf numFmtId="0" fontId="0" fillId="0" borderId="0" xfId="0"/>
    <xf numFmtId="0" fontId="0" fillId="0" borderId="0" xfId="0" applyAlignment="1">
      <alignment horizontal="center"/>
    </xf>
    <xf numFmtId="0" fontId="1" fillId="3" borderId="13"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14" xfId="0" applyFont="1" applyFill="1" applyBorder="1" applyAlignment="1" applyProtection="1">
      <alignment horizontal="left"/>
    </xf>
    <xf numFmtId="0" fontId="0" fillId="3" borderId="13" xfId="0" applyFill="1" applyBorder="1" applyAlignment="1" applyProtection="1"/>
    <xf numFmtId="0" fontId="0" fillId="3" borderId="14" xfId="0" applyFill="1" applyBorder="1" applyProtection="1"/>
    <xf numFmtId="0" fontId="0" fillId="3" borderId="0" xfId="0" applyFill="1" applyBorder="1" applyAlignment="1" applyProtection="1">
      <alignment horizontal="center"/>
    </xf>
    <xf numFmtId="0" fontId="0" fillId="3" borderId="0" xfId="0" applyFill="1" applyBorder="1" applyProtection="1"/>
    <xf numFmtId="0" fontId="0" fillId="3" borderId="13" xfId="0" applyFill="1" applyBorder="1" applyProtection="1"/>
    <xf numFmtId="0" fontId="0" fillId="3" borderId="13" xfId="0" applyFill="1" applyBorder="1" applyAlignment="1" applyProtection="1">
      <alignment horizontal="right"/>
    </xf>
    <xf numFmtId="0" fontId="7" fillId="4" borderId="1" xfId="0" applyFont="1" applyFill="1" applyBorder="1" applyAlignment="1" applyProtection="1">
      <alignment horizontal="center" vertical="center"/>
      <protection locked="0"/>
    </xf>
    <xf numFmtId="0" fontId="0" fillId="3" borderId="0" xfId="0" applyFont="1" applyFill="1" applyBorder="1" applyAlignment="1" applyProtection="1"/>
    <xf numFmtId="0" fontId="8" fillId="3" borderId="0" xfId="0" applyFont="1" applyFill="1" applyBorder="1" applyAlignment="1" applyProtection="1">
      <alignment vertical="center" wrapText="1"/>
    </xf>
    <xf numFmtId="0" fontId="8" fillId="3" borderId="0" xfId="0" applyFont="1" applyFill="1" applyBorder="1" applyAlignment="1" applyProtection="1">
      <alignment wrapText="1"/>
    </xf>
    <xf numFmtId="0" fontId="7" fillId="4" borderId="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xf>
    <xf numFmtId="0" fontId="0" fillId="10" borderId="0" xfId="0" applyFill="1"/>
    <xf numFmtId="0" fontId="0" fillId="0" borderId="0" xfId="0" applyBorder="1"/>
    <xf numFmtId="0" fontId="0" fillId="2" borderId="15" xfId="0" applyFill="1" applyBorder="1" applyAlignment="1">
      <alignment horizontal="center" wrapText="1"/>
    </xf>
    <xf numFmtId="0" fontId="0" fillId="10" borderId="0" xfId="0" applyFill="1" applyAlignment="1">
      <alignment horizontal="center"/>
    </xf>
    <xf numFmtId="0" fontId="4" fillId="10" borderId="0" xfId="2" applyFont="1" applyFill="1" applyBorder="1" applyAlignment="1">
      <alignment horizontal="center" vertical="top" wrapText="1"/>
    </xf>
    <xf numFmtId="0" fontId="0" fillId="0" borderId="0" xfId="0"/>
    <xf numFmtId="0" fontId="0" fillId="7" borderId="0" xfId="0" applyFill="1"/>
    <xf numFmtId="0" fontId="0" fillId="8" borderId="20" xfId="0" applyFill="1" applyBorder="1" applyAlignment="1">
      <alignment horizontal="center" wrapText="1"/>
    </xf>
    <xf numFmtId="0" fontId="0" fillId="7" borderId="0" xfId="0" applyFill="1" applyAlignment="1">
      <alignment horizontal="center"/>
    </xf>
    <xf numFmtId="0" fontId="0" fillId="7" borderId="0" xfId="0" applyFill="1" applyAlignment="1">
      <alignment horizontal="center" vertical="center"/>
    </xf>
    <xf numFmtId="0" fontId="0" fillId="0" borderId="0" xfId="0"/>
    <xf numFmtId="0" fontId="7" fillId="3" borderId="13" xfId="0" applyFont="1" applyFill="1" applyBorder="1"/>
    <xf numFmtId="0" fontId="7" fillId="3" borderId="0" xfId="0" applyFont="1" applyFill="1" applyBorder="1"/>
    <xf numFmtId="0" fontId="7" fillId="3" borderId="14" xfId="0" applyFont="1" applyFill="1" applyBorder="1"/>
    <xf numFmtId="0" fontId="7" fillId="3" borderId="9" xfId="0" applyFont="1" applyFill="1" applyBorder="1"/>
    <xf numFmtId="0" fontId="7" fillId="3" borderId="10" xfId="0" applyFont="1" applyFill="1" applyBorder="1"/>
    <xf numFmtId="0" fontId="7" fillId="3" borderId="11" xfId="0" applyFont="1" applyFill="1" applyBorder="1"/>
    <xf numFmtId="0" fontId="0" fillId="3" borderId="0" xfId="0" applyFill="1" applyBorder="1" applyAlignment="1" applyProtection="1"/>
    <xf numFmtId="0" fontId="4" fillId="3" borderId="38" xfId="1" applyFont="1" applyFill="1" applyBorder="1" applyAlignment="1">
      <alignment vertical="top" wrapText="1"/>
    </xf>
    <xf numFmtId="0" fontId="4" fillId="3" borderId="40" xfId="1" applyFont="1" applyFill="1" applyBorder="1" applyAlignment="1">
      <alignment vertical="top" wrapText="1"/>
    </xf>
    <xf numFmtId="0" fontId="4" fillId="3" borderId="34" xfId="1" applyFont="1" applyFill="1" applyBorder="1" applyAlignment="1">
      <alignment vertical="top" wrapText="1"/>
    </xf>
    <xf numFmtId="0" fontId="4" fillId="3" borderId="32" xfId="1" applyFont="1" applyFill="1" applyBorder="1" applyAlignment="1">
      <alignment vertical="top" wrapText="1"/>
    </xf>
    <xf numFmtId="0" fontId="0" fillId="7" borderId="0" xfId="0" applyFill="1" applyAlignment="1">
      <alignment horizontal="left"/>
    </xf>
    <xf numFmtId="0" fontId="0" fillId="0" borderId="0" xfId="0" applyAlignment="1">
      <alignment horizontal="left"/>
    </xf>
    <xf numFmtId="0" fontId="0" fillId="3" borderId="0" xfId="0" applyFill="1" applyBorder="1" applyAlignment="1" applyProtection="1">
      <alignment horizontal="right"/>
    </xf>
    <xf numFmtId="0" fontId="0" fillId="3" borderId="0" xfId="0" applyFill="1" applyBorder="1" applyAlignment="1" applyProtection="1">
      <alignment horizontal="left"/>
    </xf>
    <xf numFmtId="14" fontId="0" fillId="4" borderId="12" xfId="0" applyNumberFormat="1" applyFill="1" applyBorder="1" applyAlignment="1" applyProtection="1">
      <alignment horizontal="left" vertical="center"/>
      <protection locked="0"/>
    </xf>
    <xf numFmtId="14" fontId="0" fillId="0" borderId="0" xfId="0" applyNumberFormat="1"/>
    <xf numFmtId="0" fontId="0" fillId="7" borderId="13" xfId="0" applyFill="1" applyBorder="1" applyAlignment="1">
      <alignment horizontal="center"/>
    </xf>
    <xf numFmtId="0" fontId="0" fillId="7" borderId="0" xfId="0" applyFill="1" applyBorder="1" applyAlignment="1">
      <alignment horizontal="left"/>
    </xf>
    <xf numFmtId="0" fontId="0" fillId="7" borderId="0" xfId="0" applyFill="1" applyBorder="1" applyAlignment="1">
      <alignment horizontal="center"/>
    </xf>
    <xf numFmtId="0" fontId="0" fillId="7" borderId="0" xfId="0" applyFill="1" applyBorder="1"/>
    <xf numFmtId="0" fontId="0" fillId="7" borderId="14" xfId="0" applyFill="1" applyBorder="1"/>
    <xf numFmtId="0" fontId="0" fillId="7" borderId="0" xfId="0" applyFill="1" applyBorder="1" applyAlignment="1">
      <alignment horizontal="center" vertical="center"/>
    </xf>
    <xf numFmtId="0" fontId="0" fillId="9" borderId="13" xfId="0" applyFill="1" applyBorder="1" applyAlignment="1">
      <alignment horizontal="center"/>
    </xf>
    <xf numFmtId="0" fontId="0" fillId="9" borderId="0" xfId="0" applyFill="1" applyBorder="1" applyAlignment="1">
      <alignment horizontal="left"/>
    </xf>
    <xf numFmtId="0" fontId="0" fillId="9" borderId="0" xfId="0" applyFill="1" applyBorder="1" applyAlignment="1">
      <alignment horizontal="center"/>
    </xf>
    <xf numFmtId="0" fontId="0" fillId="9" borderId="14" xfId="0" applyFill="1" applyBorder="1" applyAlignment="1">
      <alignment horizontal="center"/>
    </xf>
    <xf numFmtId="0" fontId="0" fillId="9" borderId="0" xfId="0" applyFill="1" applyBorder="1"/>
    <xf numFmtId="0" fontId="0" fillId="9" borderId="0" xfId="0" applyFont="1" applyFill="1" applyBorder="1" applyAlignment="1">
      <alignment horizontal="center" vertical="center"/>
    </xf>
    <xf numFmtId="0" fontId="0" fillId="9" borderId="14" xfId="0" applyFill="1" applyBorder="1"/>
    <xf numFmtId="0" fontId="0" fillId="9" borderId="0" xfId="0" applyFill="1" applyBorder="1" applyAlignment="1">
      <alignment horizontal="center" vertical="center"/>
    </xf>
    <xf numFmtId="0" fontId="0" fillId="9" borderId="0" xfId="0" applyFont="1" applyFill="1" applyBorder="1" applyAlignment="1">
      <alignment horizontal="right" vertical="center"/>
    </xf>
    <xf numFmtId="14" fontId="0" fillId="4" borderId="58" xfId="0" applyNumberFormat="1" applyFill="1" applyBorder="1" applyAlignment="1" applyProtection="1">
      <alignment horizontal="center"/>
      <protection locked="0"/>
    </xf>
    <xf numFmtId="14" fontId="0" fillId="5" borderId="12" xfId="0" applyNumberFormat="1" applyFill="1" applyBorder="1" applyAlignment="1">
      <alignment horizontal="center"/>
    </xf>
    <xf numFmtId="0" fontId="0" fillId="11" borderId="0" xfId="0" applyFill="1" applyBorder="1"/>
    <xf numFmtId="0" fontId="0" fillId="11" borderId="14" xfId="0" applyFill="1" applyBorder="1"/>
    <xf numFmtId="0" fontId="2" fillId="7" borderId="0" xfId="0" applyFont="1" applyFill="1" applyBorder="1" applyAlignment="1">
      <alignment horizontal="right" vertical="center"/>
    </xf>
    <xf numFmtId="0" fontId="2" fillId="7" borderId="0" xfId="0" applyFont="1" applyFill="1" applyBorder="1" applyAlignment="1">
      <alignment horizontal="center" vertical="center"/>
    </xf>
    <xf numFmtId="0" fontId="11" fillId="7" borderId="13" xfId="0" applyFont="1" applyFill="1" applyBorder="1" applyAlignment="1">
      <alignment horizontal="center"/>
    </xf>
    <xf numFmtId="0" fontId="14" fillId="7" borderId="0" xfId="0" applyFont="1" applyFill="1" applyBorder="1" applyAlignment="1">
      <alignment horizontal="center" vertical="center"/>
    </xf>
    <xf numFmtId="0" fontId="14" fillId="7" borderId="0" xfId="0" applyFont="1" applyFill="1" applyBorder="1" applyAlignment="1">
      <alignment horizontal="right" vertical="center"/>
    </xf>
    <xf numFmtId="0" fontId="0" fillId="7" borderId="9" xfId="0" applyFill="1" applyBorder="1" applyAlignment="1">
      <alignment horizontal="center"/>
    </xf>
    <xf numFmtId="0" fontId="0" fillId="7" borderId="10" xfId="0" applyFill="1" applyBorder="1" applyAlignment="1">
      <alignment horizontal="left"/>
    </xf>
    <xf numFmtId="0" fontId="0" fillId="7" borderId="10" xfId="0" applyFill="1" applyBorder="1"/>
    <xf numFmtId="0" fontId="0" fillId="7" borderId="10" xfId="0" applyFill="1" applyBorder="1" applyAlignment="1">
      <alignment horizontal="center" vertical="center"/>
    </xf>
    <xf numFmtId="0" fontId="0" fillId="11" borderId="10" xfId="0" applyFill="1" applyBorder="1"/>
    <xf numFmtId="0" fontId="0" fillId="11" borderId="11" xfId="0" applyFill="1" applyBorder="1"/>
    <xf numFmtId="0" fontId="0" fillId="3" borderId="0" xfId="0" applyFill="1" applyBorder="1" applyAlignment="1" applyProtection="1">
      <alignment horizontal="right"/>
    </xf>
    <xf numFmtId="0" fontId="0" fillId="8" borderId="23" xfId="0" applyFill="1" applyBorder="1" applyAlignment="1">
      <alignment horizontal="center" wrapText="1"/>
    </xf>
    <xf numFmtId="0" fontId="0" fillId="8" borderId="67" xfId="0" applyFill="1" applyBorder="1" applyAlignment="1">
      <alignment horizontal="center" wrapText="1"/>
    </xf>
    <xf numFmtId="0" fontId="0" fillId="3" borderId="65" xfId="0" applyFill="1" applyBorder="1" applyAlignment="1">
      <alignment horizontal="center" vertical="center"/>
    </xf>
    <xf numFmtId="0" fontId="0" fillId="3" borderId="0" xfId="0" applyFill="1" applyBorder="1" applyAlignment="1">
      <alignment horizontal="center" vertical="center"/>
    </xf>
    <xf numFmtId="0" fontId="0" fillId="3" borderId="65" xfId="0" applyFont="1" applyFill="1" applyBorder="1" applyAlignment="1">
      <alignment horizontal="right" vertical="center"/>
    </xf>
    <xf numFmtId="0" fontId="0" fillId="3" borderId="0" xfId="0" applyFont="1" applyFill="1" applyBorder="1" applyAlignment="1">
      <alignment horizontal="right" vertical="center"/>
    </xf>
    <xf numFmtId="0" fontId="0" fillId="3" borderId="65" xfId="0" applyFill="1" applyBorder="1"/>
    <xf numFmtId="0" fontId="0" fillId="3" borderId="0" xfId="0" applyFill="1" applyBorder="1"/>
    <xf numFmtId="0" fontId="0" fillId="3" borderId="66" xfId="0" applyFill="1" applyBorder="1"/>
    <xf numFmtId="0" fontId="0" fillId="3" borderId="0" xfId="0" applyFill="1" applyBorder="1" applyAlignment="1">
      <alignment vertical="center"/>
    </xf>
    <xf numFmtId="14" fontId="0" fillId="3" borderId="0" xfId="0" applyNumberFormat="1" applyFill="1" applyBorder="1" applyAlignment="1" applyProtection="1">
      <alignment horizontal="right"/>
    </xf>
    <xf numFmtId="0" fontId="0" fillId="8" borderId="19" xfId="0" applyFill="1" applyBorder="1" applyAlignment="1">
      <alignment horizontal="center" wrapText="1"/>
    </xf>
    <xf numFmtId="0" fontId="0" fillId="8" borderId="21" xfId="0" applyFill="1" applyBorder="1" applyAlignment="1">
      <alignment horizontal="center" wrapText="1"/>
    </xf>
    <xf numFmtId="0" fontId="0" fillId="5" borderId="51" xfId="0" applyFill="1" applyBorder="1" applyAlignment="1">
      <alignment horizontal="center"/>
    </xf>
    <xf numFmtId="0" fontId="0" fillId="5" borderId="52" xfId="0" applyFill="1" applyBorder="1" applyAlignment="1">
      <alignment horizontal="center"/>
    </xf>
    <xf numFmtId="0" fontId="0" fillId="10" borderId="6" xfId="0" applyFill="1" applyBorder="1"/>
    <xf numFmtId="0" fontId="0" fillId="10" borderId="7" xfId="0" applyFill="1" applyBorder="1"/>
    <xf numFmtId="0" fontId="0" fillId="10" borderId="8" xfId="0" applyFill="1" applyBorder="1"/>
    <xf numFmtId="0" fontId="0" fillId="10" borderId="13" xfId="0" applyFill="1" applyBorder="1"/>
    <xf numFmtId="0" fontId="1" fillId="10" borderId="0" xfId="0" applyFont="1" applyFill="1" applyBorder="1"/>
    <xf numFmtId="0" fontId="0" fillId="10" borderId="0" xfId="0" applyFill="1" applyBorder="1"/>
    <xf numFmtId="0" fontId="0" fillId="10" borderId="14" xfId="0" applyFill="1" applyBorder="1"/>
    <xf numFmtId="0" fontId="0" fillId="10" borderId="9" xfId="0" applyFill="1" applyBorder="1"/>
    <xf numFmtId="0" fontId="0" fillId="10" borderId="10" xfId="0" applyFill="1" applyBorder="1"/>
    <xf numFmtId="0" fontId="0" fillId="10" borderId="11" xfId="0" applyFill="1" applyBorder="1"/>
    <xf numFmtId="14" fontId="0" fillId="3" borderId="79" xfId="0" applyNumberFormat="1" applyFill="1" applyBorder="1" applyAlignment="1">
      <alignment horizontal="center"/>
    </xf>
    <xf numFmtId="0" fontId="0" fillId="3" borderId="79" xfId="0" applyFill="1" applyBorder="1" applyAlignment="1">
      <alignment horizontal="center"/>
    </xf>
    <xf numFmtId="0" fontId="0" fillId="3" borderId="80" xfId="0" applyFill="1" applyBorder="1" applyAlignment="1">
      <alignment horizontal="center"/>
    </xf>
    <xf numFmtId="0" fontId="0" fillId="3" borderId="1" xfId="0" applyFill="1" applyBorder="1" applyAlignment="1">
      <alignment horizontal="center"/>
    </xf>
    <xf numFmtId="0" fontId="0" fillId="3" borderId="76" xfId="0" applyFill="1" applyBorder="1" applyAlignment="1">
      <alignment horizontal="center"/>
    </xf>
    <xf numFmtId="0" fontId="0" fillId="3" borderId="77" xfId="0" applyFill="1" applyBorder="1" applyAlignment="1">
      <alignment horizontal="center"/>
    </xf>
    <xf numFmtId="0" fontId="0" fillId="3" borderId="78" xfId="0" applyFill="1" applyBorder="1" applyAlignment="1">
      <alignment horizontal="center"/>
    </xf>
    <xf numFmtId="14" fontId="0" fillId="3" borderId="1" xfId="0" applyNumberFormat="1" applyFill="1" applyBorder="1" applyAlignment="1">
      <alignment horizontal="center"/>
    </xf>
    <xf numFmtId="0" fontId="9" fillId="3" borderId="0" xfId="0" applyFont="1" applyFill="1" applyBorder="1" applyAlignment="1" applyProtection="1">
      <alignment horizontal="left" vertical="top" wrapText="1"/>
    </xf>
    <xf numFmtId="0" fontId="0" fillId="3" borderId="0" xfId="0" applyFill="1" applyBorder="1" applyAlignment="1" applyProtection="1">
      <alignment horizontal="right"/>
    </xf>
    <xf numFmtId="0" fontId="0" fillId="3" borderId="13" xfId="0" applyFill="1" applyBorder="1" applyAlignment="1" applyProtection="1">
      <alignment horizontal="right"/>
    </xf>
    <xf numFmtId="0" fontId="9" fillId="3" borderId="0" xfId="0" applyFont="1" applyFill="1" applyBorder="1" applyAlignment="1" applyProtection="1">
      <alignment vertical="top" wrapText="1"/>
    </xf>
    <xf numFmtId="0" fontId="8" fillId="3" borderId="88" xfId="0" applyFont="1" applyFill="1" applyBorder="1" applyAlignment="1" applyProtection="1">
      <alignment vertical="center" wrapText="1"/>
    </xf>
    <xf numFmtId="0" fontId="8" fillId="3" borderId="89" xfId="0" applyFont="1" applyFill="1" applyBorder="1" applyAlignment="1" applyProtection="1">
      <alignment vertical="center" wrapText="1"/>
    </xf>
    <xf numFmtId="0" fontId="9" fillId="3" borderId="89" xfId="0" applyFont="1" applyFill="1" applyBorder="1" applyAlignment="1" applyProtection="1">
      <alignment vertical="center" wrapText="1"/>
    </xf>
    <xf numFmtId="0" fontId="0" fillId="3" borderId="88" xfId="0" applyFill="1" applyBorder="1" applyProtection="1"/>
    <xf numFmtId="0" fontId="9" fillId="3" borderId="89" xfId="0" applyFont="1" applyFill="1" applyBorder="1" applyAlignment="1" applyProtection="1">
      <alignment wrapText="1"/>
    </xf>
    <xf numFmtId="0" fontId="2" fillId="13" borderId="91" xfId="0" applyFont="1" applyFill="1" applyBorder="1" applyAlignment="1" applyProtection="1"/>
    <xf numFmtId="0" fontId="2" fillId="13" borderId="92" xfId="0" applyFont="1" applyFill="1" applyBorder="1" applyAlignment="1" applyProtection="1"/>
    <xf numFmtId="0" fontId="2" fillId="13" borderId="92" xfId="0" applyFont="1" applyFill="1" applyBorder="1" applyAlignment="1" applyProtection="1">
      <alignment horizontal="center"/>
    </xf>
    <xf numFmtId="0" fontId="2" fillId="13" borderId="93" xfId="0" applyFont="1" applyFill="1" applyBorder="1" applyAlignment="1" applyProtection="1"/>
    <xf numFmtId="1" fontId="0" fillId="3" borderId="0" xfId="0" applyNumberFormat="1" applyFill="1" applyBorder="1" applyAlignment="1" applyProtection="1">
      <alignment horizontal="center"/>
    </xf>
    <xf numFmtId="0" fontId="2" fillId="7" borderId="0" xfId="0" applyFont="1" applyFill="1" applyBorder="1" applyAlignment="1">
      <alignment horizontal="right"/>
    </xf>
    <xf numFmtId="1" fontId="0" fillId="4" borderId="12" xfId="0" applyNumberFormat="1" applyFill="1" applyBorder="1" applyAlignment="1" applyProtection="1">
      <alignment horizontal="center"/>
      <protection locked="0"/>
    </xf>
    <xf numFmtId="0" fontId="0" fillId="9" borderId="6" xfId="0" applyFill="1" applyBorder="1" applyAlignment="1">
      <alignment horizontal="center" vertical="center"/>
    </xf>
    <xf numFmtId="0" fontId="9" fillId="3" borderId="0" xfId="0" applyFont="1" applyFill="1" applyBorder="1" applyAlignment="1" applyProtection="1">
      <alignment horizontal="left" vertical="top" wrapText="1"/>
    </xf>
    <xf numFmtId="0" fontId="9" fillId="3" borderId="0" xfId="0" applyFont="1" applyFill="1" applyBorder="1" applyAlignment="1" applyProtection="1">
      <alignment horizontal="left" wrapText="1"/>
    </xf>
    <xf numFmtId="0" fontId="13" fillId="3" borderId="18" xfId="0" applyFont="1" applyFill="1" applyBorder="1" applyAlignment="1" applyProtection="1">
      <alignment horizontal="center" wrapText="1"/>
    </xf>
    <xf numFmtId="0" fontId="0" fillId="3" borderId="22" xfId="0" applyFill="1" applyBorder="1" applyAlignment="1" applyProtection="1">
      <alignment horizontal="center" vertical="center" wrapText="1"/>
    </xf>
    <xf numFmtId="0" fontId="0" fillId="9" borderId="59" xfId="0" applyFill="1" applyBorder="1" applyAlignment="1" applyProtection="1">
      <alignment horizontal="center" vertical="center" wrapText="1"/>
    </xf>
    <xf numFmtId="0" fontId="0" fillId="9" borderId="69" xfId="0" applyFill="1" applyBorder="1" applyAlignment="1" applyProtection="1">
      <alignment horizontal="center" vertical="center" wrapText="1"/>
    </xf>
    <xf numFmtId="0" fontId="0" fillId="0" borderId="59" xfId="0" applyFill="1" applyBorder="1" applyAlignment="1" applyProtection="1">
      <alignment horizontal="center" vertical="center" wrapText="1"/>
    </xf>
    <xf numFmtId="0" fontId="0" fillId="0" borderId="69" xfId="0" applyBorder="1" applyAlignment="1" applyProtection="1">
      <alignment horizontal="center" vertical="center" wrapText="1"/>
      <protection locked="0"/>
    </xf>
    <xf numFmtId="0" fontId="0" fillId="0" borderId="0" xfId="0" applyAlignment="1">
      <alignment horizontal="center" wrapText="1"/>
    </xf>
    <xf numFmtId="0" fontId="0" fillId="9" borderId="100" xfId="0" applyFill="1" applyBorder="1" applyAlignment="1" applyProtection="1">
      <alignment horizontal="center" vertical="center" wrapText="1"/>
    </xf>
    <xf numFmtId="0" fontId="0" fillId="9" borderId="72" xfId="0" applyFill="1" applyBorder="1" applyAlignment="1" applyProtection="1">
      <alignment horizontal="center" vertical="center" wrapText="1"/>
    </xf>
    <xf numFmtId="14" fontId="0" fillId="3" borderId="102" xfId="0" applyNumberFormat="1" applyFill="1" applyBorder="1" applyAlignment="1">
      <alignment horizontal="center"/>
    </xf>
    <xf numFmtId="0" fontId="0" fillId="3" borderId="102" xfId="0" applyFill="1" applyBorder="1" applyAlignment="1">
      <alignment horizontal="center"/>
    </xf>
    <xf numFmtId="0" fontId="0" fillId="3" borderId="103" xfId="0" applyFill="1" applyBorder="1" applyAlignment="1">
      <alignment horizontal="center"/>
    </xf>
    <xf numFmtId="164" fontId="0" fillId="3" borderId="9" xfId="0" applyNumberFormat="1" applyFill="1" applyBorder="1" applyAlignment="1"/>
    <xf numFmtId="164" fontId="0" fillId="3" borderId="104" xfId="0" applyNumberFormat="1" applyFill="1" applyBorder="1" applyAlignment="1"/>
    <xf numFmtId="0" fontId="16" fillId="7" borderId="6"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1" xfId="0" applyFont="1" applyFill="1" applyBorder="1" applyAlignment="1">
      <alignment horizontal="center" vertical="center" wrapText="1"/>
    </xf>
    <xf numFmtId="0" fontId="4" fillId="3" borderId="30" xfId="1" applyFont="1" applyFill="1" applyBorder="1" applyAlignment="1">
      <alignment vertical="top" wrapText="1"/>
    </xf>
    <xf numFmtId="0" fontId="4" fillId="3" borderId="45" xfId="1" applyFont="1" applyFill="1" applyBorder="1" applyAlignment="1">
      <alignment vertical="top" wrapText="1"/>
    </xf>
    <xf numFmtId="0" fontId="4" fillId="3" borderId="28" xfId="1" applyFont="1" applyFill="1" applyBorder="1" applyAlignment="1">
      <alignment vertical="top" wrapText="1"/>
    </xf>
    <xf numFmtId="0" fontId="4" fillId="3" borderId="30" xfId="1" applyFont="1" applyFill="1" applyBorder="1" applyAlignment="1">
      <alignment horizontal="center" vertical="center" wrapText="1"/>
    </xf>
    <xf numFmtId="0" fontId="4" fillId="3" borderId="54" xfId="1" applyFont="1" applyFill="1" applyBorder="1" applyAlignment="1">
      <alignment horizontal="center" vertical="center" wrapText="1"/>
    </xf>
    <xf numFmtId="0" fontId="0" fillId="0" borderId="56"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4" fillId="3" borderId="56" xfId="2" applyFont="1" applyFill="1" applyBorder="1" applyAlignment="1">
      <alignment horizontal="center" vertical="center" wrapText="1"/>
    </xf>
    <xf numFmtId="0" fontId="4" fillId="3" borderId="54" xfId="2" applyFont="1" applyFill="1" applyBorder="1" applyAlignment="1">
      <alignment horizontal="center" vertical="center" wrapText="1"/>
    </xf>
    <xf numFmtId="0" fontId="0" fillId="0" borderId="56" xfId="0" applyBorder="1" applyAlignment="1" applyProtection="1">
      <alignment horizontal="left" vertical="top" wrapText="1"/>
      <protection locked="0"/>
    </xf>
    <xf numFmtId="0" fontId="0" fillId="0" borderId="45" xfId="0" applyBorder="1" applyAlignment="1" applyProtection="1">
      <alignment horizontal="left" vertical="top" wrapText="1"/>
      <protection locked="0"/>
    </xf>
    <xf numFmtId="0" fontId="0" fillId="0" borderId="54" xfId="0" applyBorder="1" applyAlignment="1" applyProtection="1">
      <alignment horizontal="left" vertical="top" wrapText="1"/>
      <protection locked="0"/>
    </xf>
    <xf numFmtId="0" fontId="4" fillId="10" borderId="56" xfId="2" applyFont="1" applyFill="1" applyBorder="1" applyAlignment="1">
      <alignment horizontal="center" vertical="center" wrapText="1"/>
    </xf>
    <xf numFmtId="0" fontId="4" fillId="10" borderId="54" xfId="2" applyFont="1" applyFill="1" applyBorder="1" applyAlignment="1">
      <alignment horizontal="center" vertical="center" wrapText="1"/>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4" fillId="3" borderId="46" xfId="1" applyFont="1" applyFill="1" applyBorder="1" applyAlignment="1">
      <alignment vertical="top" wrapText="1"/>
    </xf>
    <xf numFmtId="0" fontId="4" fillId="3" borderId="47" xfId="1" applyFont="1" applyFill="1" applyBorder="1" applyAlignment="1">
      <alignment vertical="top" wrapText="1"/>
    </xf>
    <xf numFmtId="0" fontId="4" fillId="3" borderId="48" xfId="1" applyFont="1" applyFill="1" applyBorder="1" applyAlignment="1">
      <alignment vertical="top" wrapText="1"/>
    </xf>
    <xf numFmtId="0" fontId="4" fillId="3" borderId="29"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27" xfId="1" applyFont="1" applyFill="1" applyBorder="1" applyAlignment="1">
      <alignment horizontal="center" vertical="center" wrapText="1"/>
    </xf>
    <xf numFmtId="0" fontId="4" fillId="3" borderId="39" xfId="1" applyFont="1" applyFill="1" applyBorder="1" applyAlignment="1">
      <alignment horizontal="center" vertical="center" wrapText="1"/>
    </xf>
    <xf numFmtId="0" fontId="4" fillId="2" borderId="35" xfId="1" applyFont="1" applyFill="1" applyBorder="1" applyAlignment="1">
      <alignment horizontal="center" wrapText="1"/>
    </xf>
    <xf numFmtId="0" fontId="4" fillId="2" borderId="37" xfId="1" applyFont="1" applyFill="1" applyBorder="1" applyAlignment="1">
      <alignment horizontal="center" wrapText="1"/>
    </xf>
    <xf numFmtId="0" fontId="4" fillId="3" borderId="31" xfId="1" applyFont="1" applyFill="1" applyBorder="1" applyAlignment="1">
      <alignment vertical="top" wrapText="1"/>
    </xf>
    <xf numFmtId="0" fontId="4" fillId="3" borderId="57" xfId="1" applyFont="1" applyFill="1" applyBorder="1" applyAlignment="1">
      <alignment vertical="top" wrapText="1"/>
    </xf>
    <xf numFmtId="0" fontId="4" fillId="3" borderId="26" xfId="1" applyFont="1" applyFill="1" applyBorder="1" applyAlignment="1">
      <alignment vertical="top" wrapText="1"/>
    </xf>
    <xf numFmtId="0" fontId="4" fillId="3" borderId="42" xfId="1" applyFont="1" applyFill="1" applyBorder="1" applyAlignment="1">
      <alignment vertical="top" wrapText="1"/>
    </xf>
    <xf numFmtId="0" fontId="4" fillId="3" borderId="43" xfId="1" applyFont="1" applyFill="1" applyBorder="1" applyAlignment="1">
      <alignment vertical="top" wrapText="1"/>
    </xf>
    <xf numFmtId="0" fontId="4" fillId="3" borderId="44" xfId="1" applyFont="1" applyFill="1" applyBorder="1" applyAlignment="1">
      <alignment vertical="top" wrapText="1"/>
    </xf>
    <xf numFmtId="0" fontId="4" fillId="2" borderId="15" xfId="1" applyFont="1" applyFill="1" applyBorder="1" applyAlignment="1">
      <alignment horizontal="center" wrapText="1"/>
    </xf>
    <xf numFmtId="0" fontId="4" fillId="2" borderId="16" xfId="1" applyFont="1" applyFill="1" applyBorder="1" applyAlignment="1">
      <alignment horizontal="center" wrapText="1"/>
    </xf>
    <xf numFmtId="0" fontId="4" fillId="2" borderId="17" xfId="1" applyFont="1" applyFill="1" applyBorder="1" applyAlignment="1">
      <alignment horizontal="center" wrapText="1"/>
    </xf>
    <xf numFmtId="0" fontId="15" fillId="2" borderId="15" xfId="1" applyFont="1" applyFill="1" applyBorder="1" applyAlignment="1">
      <alignment horizontal="center" vertical="top" wrapText="1"/>
    </xf>
    <xf numFmtId="0" fontId="15" fillId="2" borderId="16" xfId="1" applyFont="1" applyFill="1" applyBorder="1" applyAlignment="1">
      <alignment horizontal="center" vertical="top" wrapText="1"/>
    </xf>
    <xf numFmtId="0" fontId="15" fillId="2" borderId="17" xfId="1" applyFont="1" applyFill="1" applyBorder="1" applyAlignment="1">
      <alignment horizontal="center" vertical="top" wrapText="1"/>
    </xf>
    <xf numFmtId="0" fontId="4" fillId="3" borderId="42" xfId="1" applyFont="1" applyFill="1" applyBorder="1" applyAlignment="1">
      <alignment horizontal="center" vertical="center" wrapText="1"/>
    </xf>
    <xf numFmtId="0" fontId="4" fillId="3" borderId="53" xfId="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1" fillId="13" borderId="85" xfId="0" applyFont="1" applyFill="1" applyBorder="1" applyAlignment="1" applyProtection="1">
      <alignment horizontal="center"/>
    </xf>
    <xf numFmtId="0" fontId="20" fillId="13" borderId="86" xfId="0" applyFont="1" applyFill="1" applyBorder="1" applyAlignment="1" applyProtection="1">
      <alignment horizontal="center"/>
    </xf>
    <xf numFmtId="0" fontId="20" fillId="13" borderId="87" xfId="0" applyFont="1" applyFill="1" applyBorder="1" applyAlignment="1" applyProtection="1">
      <alignment horizontal="center"/>
    </xf>
    <xf numFmtId="0" fontId="0" fillId="2" borderId="49" xfId="0" applyFill="1" applyBorder="1" applyAlignment="1">
      <alignment horizontal="center" vertical="center"/>
    </xf>
    <xf numFmtId="0" fontId="0" fillId="2" borderId="37" xfId="0" applyFill="1" applyBorder="1" applyAlignment="1">
      <alignment horizontal="center" vertical="center"/>
    </xf>
    <xf numFmtId="0" fontId="0" fillId="3" borderId="13" xfId="0" applyFill="1" applyBorder="1" applyAlignment="1" applyProtection="1">
      <alignment horizontal="right"/>
    </xf>
    <xf numFmtId="0" fontId="0" fillId="3" borderId="0" xfId="0" applyFill="1" applyBorder="1" applyAlignment="1" applyProtection="1">
      <alignment horizontal="right"/>
    </xf>
    <xf numFmtId="0" fontId="0" fillId="3" borderId="5" xfId="0" applyFill="1" applyBorder="1" applyAlignment="1" applyProtection="1">
      <alignment horizontal="right"/>
    </xf>
    <xf numFmtId="0" fontId="1" fillId="2" borderId="15" xfId="0" applyFont="1" applyFill="1" applyBorder="1" applyAlignment="1" applyProtection="1">
      <alignment horizontal="center"/>
    </xf>
    <xf numFmtId="0" fontId="1" fillId="2" borderId="16" xfId="0" applyFont="1" applyFill="1" applyBorder="1" applyAlignment="1" applyProtection="1">
      <alignment horizontal="center"/>
    </xf>
    <xf numFmtId="0" fontId="1" fillId="2" borderId="17" xfId="0" applyFont="1" applyFill="1" applyBorder="1" applyAlignment="1" applyProtection="1">
      <alignment horizontal="center"/>
    </xf>
    <xf numFmtId="14" fontId="0" fillId="4" borderId="4" xfId="0" applyNumberFormat="1"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28"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1" xfId="0" applyFill="1" applyBorder="1" applyAlignment="1" applyProtection="1">
      <alignment horizontal="center"/>
      <protection locked="0"/>
    </xf>
    <xf numFmtId="0" fontId="0" fillId="4" borderId="28"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41" xfId="0" applyFill="1" applyBorder="1" applyAlignment="1" applyProtection="1">
      <alignment horizontal="left" vertical="top" wrapText="1"/>
      <protection locked="0"/>
    </xf>
    <xf numFmtId="0" fontId="18" fillId="10" borderId="40" xfId="2" applyFont="1" applyFill="1" applyBorder="1" applyAlignment="1">
      <alignment horizontal="center" vertical="center" wrapText="1"/>
    </xf>
    <xf numFmtId="0" fontId="18" fillId="10" borderId="41" xfId="2" applyFont="1" applyFill="1" applyBorder="1" applyAlignment="1">
      <alignment horizontal="center" vertical="center" wrapText="1"/>
    </xf>
    <xf numFmtId="0" fontId="0" fillId="0" borderId="2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4" fillId="3" borderId="40" xfId="2" applyFont="1" applyFill="1" applyBorder="1" applyAlignment="1">
      <alignment horizontal="center" vertical="center" wrapText="1"/>
    </xf>
    <xf numFmtId="0" fontId="4" fillId="3" borderId="41" xfId="2" applyFont="1" applyFill="1" applyBorder="1" applyAlignment="1">
      <alignment horizontal="center" vertical="center" wrapText="1"/>
    </xf>
    <xf numFmtId="0" fontId="4" fillId="10" borderId="40" xfId="2" applyFont="1" applyFill="1" applyBorder="1" applyAlignment="1">
      <alignment horizontal="center" vertical="center" wrapText="1"/>
    </xf>
    <xf numFmtId="0" fontId="4" fillId="10" borderId="41" xfId="2" applyFont="1" applyFill="1" applyBorder="1" applyAlignment="1">
      <alignment horizontal="center" vertical="center" wrapText="1"/>
    </xf>
    <xf numFmtId="0" fontId="0" fillId="2" borderId="35" xfId="0" applyFill="1" applyBorder="1" applyAlignment="1">
      <alignment horizontal="center"/>
    </xf>
    <xf numFmtId="0" fontId="0" fillId="2" borderId="37" xfId="0" applyFill="1" applyBorder="1" applyAlignment="1">
      <alignment horizontal="center"/>
    </xf>
    <xf numFmtId="0" fontId="0" fillId="0" borderId="28"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15" fillId="2" borderId="15" xfId="1" applyFont="1" applyFill="1" applyBorder="1" applyAlignment="1">
      <alignment horizontal="center" vertical="center"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0" fillId="2" borderId="49" xfId="0" applyFill="1" applyBorder="1" applyAlignment="1">
      <alignment horizontal="center"/>
    </xf>
    <xf numFmtId="0" fontId="0" fillId="2" borderId="36" xfId="0" applyFill="1" applyBorder="1" applyAlignment="1">
      <alignment horizontal="center"/>
    </xf>
    <xf numFmtId="0" fontId="0" fillId="0" borderId="2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4" fillId="3" borderId="32" xfId="2" applyFont="1" applyFill="1" applyBorder="1" applyAlignment="1">
      <alignment horizontal="center" vertical="center" wrapText="1"/>
    </xf>
    <xf numFmtId="0" fontId="4" fillId="3" borderId="33" xfId="2" applyFont="1" applyFill="1" applyBorder="1" applyAlignment="1">
      <alignment horizontal="center" vertical="center" wrapText="1"/>
    </xf>
    <xf numFmtId="0" fontId="4" fillId="9" borderId="56" xfId="2" applyFont="1" applyFill="1" applyBorder="1" applyAlignment="1">
      <alignment horizontal="center" vertical="center" wrapText="1"/>
    </xf>
    <xf numFmtId="0" fontId="4" fillId="9" borderId="54" xfId="2" applyFont="1" applyFill="1" applyBorder="1" applyAlignment="1">
      <alignment horizontal="center" vertical="center" wrapText="1"/>
    </xf>
    <xf numFmtId="0" fontId="0" fillId="0" borderId="90" xfId="0" applyBorder="1" applyAlignment="1" applyProtection="1">
      <alignment horizontal="left" vertical="top" wrapText="1"/>
      <protection locked="0"/>
    </xf>
    <xf numFmtId="0" fontId="0" fillId="0" borderId="47"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4" borderId="4"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3" borderId="0" xfId="0" applyFont="1" applyFill="1" applyBorder="1" applyAlignment="1" applyProtection="1">
      <alignment horizontal="right"/>
    </xf>
    <xf numFmtId="0" fontId="0" fillId="4" borderId="4" xfId="0" applyFill="1" applyBorder="1" applyAlignment="1" applyProtection="1">
      <alignment horizontal="center"/>
      <protection locked="0"/>
    </xf>
    <xf numFmtId="1" fontId="0" fillId="4" borderId="4" xfId="0" applyNumberFormat="1"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1" fontId="0" fillId="4" borderId="3" xfId="0" applyNumberFormat="1" applyFill="1" applyBorder="1" applyAlignment="1" applyProtection="1">
      <alignment horizontal="center"/>
      <protection locked="0"/>
    </xf>
    <xf numFmtId="0" fontId="0" fillId="0" borderId="90"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4" fillId="10" borderId="90" xfId="2" applyFont="1" applyFill="1" applyBorder="1" applyAlignment="1">
      <alignment horizontal="center" vertical="center" wrapText="1"/>
    </xf>
    <xf numFmtId="0" fontId="4" fillId="10" borderId="55" xfId="2" applyFont="1" applyFill="1" applyBorder="1" applyAlignment="1">
      <alignment horizontal="center" vertical="center" wrapText="1"/>
    </xf>
    <xf numFmtId="0" fontId="4" fillId="3" borderId="46" xfId="1" applyFont="1" applyFill="1" applyBorder="1" applyAlignment="1">
      <alignment horizontal="center" vertical="center" wrapText="1"/>
    </xf>
    <xf numFmtId="0" fontId="4" fillId="3" borderId="55" xfId="1" applyFont="1" applyFill="1" applyBorder="1" applyAlignment="1">
      <alignment horizontal="center" vertical="center" wrapText="1"/>
    </xf>
    <xf numFmtId="0" fontId="0" fillId="3" borderId="13" xfId="0" applyFont="1" applyFill="1" applyBorder="1" applyAlignment="1" applyProtection="1">
      <alignment horizontal="right"/>
    </xf>
    <xf numFmtId="0" fontId="0" fillId="3" borderId="5" xfId="0" applyFont="1" applyFill="1" applyBorder="1" applyAlignment="1" applyProtection="1">
      <alignment horizontal="right"/>
    </xf>
    <xf numFmtId="0" fontId="7" fillId="3" borderId="0" xfId="0" applyFont="1" applyFill="1" applyBorder="1" applyAlignment="1" applyProtection="1">
      <alignment horizontal="right" vertical="center" wrapText="1"/>
    </xf>
    <xf numFmtId="0" fontId="7" fillId="3" borderId="5" xfId="0" applyFont="1" applyFill="1" applyBorder="1" applyAlignment="1" applyProtection="1">
      <alignment horizontal="right" vertical="center" wrapText="1"/>
    </xf>
    <xf numFmtId="0" fontId="9" fillId="3" borderId="0" xfId="0" applyFont="1" applyFill="1" applyBorder="1" applyAlignment="1" applyProtection="1">
      <alignment horizontal="left" vertical="top" wrapText="1"/>
    </xf>
    <xf numFmtId="0" fontId="9" fillId="3" borderId="0" xfId="0" applyFont="1" applyFill="1" applyBorder="1" applyAlignment="1" applyProtection="1">
      <alignment horizontal="left" wrapText="1"/>
    </xf>
    <xf numFmtId="0" fontId="22"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wrapText="1"/>
    </xf>
    <xf numFmtId="0" fontId="22" fillId="3" borderId="5" xfId="0" applyFont="1" applyFill="1" applyBorder="1" applyAlignment="1" applyProtection="1">
      <alignment horizontal="left" wrapText="1"/>
    </xf>
    <xf numFmtId="0" fontId="22" fillId="3" borderId="5" xfId="0" applyFont="1" applyFill="1" applyBorder="1" applyAlignment="1" applyProtection="1">
      <alignment horizontal="left" vertical="center" wrapText="1"/>
    </xf>
    <xf numFmtId="0" fontId="9" fillId="3" borderId="10" xfId="0" applyFont="1" applyFill="1" applyBorder="1" applyAlignment="1" applyProtection="1">
      <alignment horizontal="left" vertical="top" wrapText="1"/>
    </xf>
    <xf numFmtId="0" fontId="0" fillId="4" borderId="28" xfId="0"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0" fontId="0" fillId="0" borderId="73" xfId="0" applyBorder="1" applyAlignment="1" applyProtection="1">
      <alignment horizontal="center" wrapText="1"/>
      <protection locked="0"/>
    </xf>
    <xf numFmtId="0" fontId="0" fillId="0" borderId="74" xfId="0" applyBorder="1" applyAlignment="1" applyProtection="1">
      <alignment horizontal="center" wrapText="1"/>
      <protection locked="0"/>
    </xf>
    <xf numFmtId="0" fontId="0" fillId="0" borderId="75"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61" xfId="0" applyBorder="1" applyAlignment="1" applyProtection="1">
      <alignment horizontal="center" wrapText="1"/>
      <protection locked="0"/>
    </xf>
    <xf numFmtId="0" fontId="0" fillId="0" borderId="71" xfId="0" applyBorder="1" applyAlignment="1" applyProtection="1">
      <alignment horizontal="center" wrapText="1"/>
      <protection locked="0"/>
    </xf>
    <xf numFmtId="0" fontId="0" fillId="0" borderId="94" xfId="0" applyBorder="1" applyAlignment="1" applyProtection="1">
      <alignment horizontal="center" wrapText="1"/>
      <protection locked="0"/>
    </xf>
    <xf numFmtId="0" fontId="0" fillId="0" borderId="95" xfId="0" applyBorder="1" applyAlignment="1" applyProtection="1">
      <alignment horizontal="center" wrapText="1"/>
      <protection locked="0"/>
    </xf>
    <xf numFmtId="0" fontId="0" fillId="0" borderId="96" xfId="0" applyBorder="1" applyAlignment="1" applyProtection="1">
      <alignment horizontal="center" wrapText="1"/>
      <protection locked="0"/>
    </xf>
    <xf numFmtId="0" fontId="0" fillId="0" borderId="99" xfId="0" applyBorder="1" applyAlignment="1" applyProtection="1">
      <alignment horizontal="center" wrapText="1"/>
      <protection locked="0"/>
    </xf>
    <xf numFmtId="0" fontId="0" fillId="0" borderId="101" xfId="0" applyBorder="1" applyAlignment="1" applyProtection="1">
      <alignment horizontal="center" wrapText="1"/>
      <protection locked="0"/>
    </xf>
    <xf numFmtId="0" fontId="0" fillId="0" borderId="59" xfId="0" applyBorder="1" applyAlignment="1" applyProtection="1">
      <alignment horizontal="center" wrapText="1"/>
      <protection locked="0"/>
    </xf>
    <xf numFmtId="0" fontId="0" fillId="0" borderId="97" xfId="0" applyBorder="1" applyAlignment="1" applyProtection="1">
      <alignment horizontal="center" wrapText="1"/>
      <protection locked="0"/>
    </xf>
    <xf numFmtId="0" fontId="0" fillId="0" borderId="98" xfId="0" applyBorder="1" applyAlignment="1" applyProtection="1">
      <alignment horizontal="center" wrapText="1"/>
      <protection locked="0"/>
    </xf>
    <xf numFmtId="0" fontId="6" fillId="8" borderId="15" xfId="0" applyFont="1" applyFill="1" applyBorder="1" applyAlignment="1">
      <alignment horizontal="center"/>
    </xf>
    <xf numFmtId="0" fontId="6" fillId="8" borderId="16" xfId="0" applyFont="1" applyFill="1" applyBorder="1" applyAlignment="1">
      <alignment horizontal="center"/>
    </xf>
    <xf numFmtId="0" fontId="0" fillId="6" borderId="6" xfId="0" applyFill="1" applyBorder="1" applyAlignment="1">
      <alignment horizontal="center" wrapText="1"/>
    </xf>
    <xf numFmtId="0" fontId="0" fillId="6" borderId="7" xfId="0" applyFill="1" applyBorder="1" applyAlignment="1">
      <alignment horizontal="center" wrapText="1"/>
    </xf>
    <xf numFmtId="0" fontId="0" fillId="6" borderId="7" xfId="0" applyFill="1" applyBorder="1" applyAlignment="1">
      <alignment horizontal="center"/>
    </xf>
    <xf numFmtId="0" fontId="0" fillId="6" borderId="8" xfId="0" applyFill="1" applyBorder="1" applyAlignment="1">
      <alignment horizontal="center"/>
    </xf>
    <xf numFmtId="0" fontId="0" fillId="6" borderId="9"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19" fillId="8" borderId="62" xfId="0" applyFont="1" applyFill="1" applyBorder="1" applyAlignment="1">
      <alignment horizontal="center" vertical="center"/>
    </xf>
    <xf numFmtId="0" fontId="18" fillId="8" borderId="63" xfId="0" applyFont="1" applyFill="1" applyBorder="1" applyAlignment="1">
      <alignment horizontal="center" vertical="center"/>
    </xf>
    <xf numFmtId="0" fontId="18" fillId="8" borderId="64" xfId="0" applyFont="1" applyFill="1" applyBorder="1" applyAlignment="1">
      <alignment horizontal="center" vertical="center"/>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8" borderId="23" xfId="0" applyFill="1" applyBorder="1" applyAlignment="1">
      <alignment horizontal="center" wrapText="1"/>
    </xf>
    <xf numFmtId="0" fontId="0" fillId="8" borderId="16" xfId="0" applyFill="1" applyBorder="1" applyAlignment="1">
      <alignment horizontal="center" wrapText="1"/>
    </xf>
    <xf numFmtId="0" fontId="0" fillId="8" borderId="68" xfId="0" applyFill="1" applyBorder="1" applyAlignment="1">
      <alignment horizontal="center" wrapText="1"/>
    </xf>
    <xf numFmtId="0" fontId="0" fillId="0" borderId="24" xfId="0" applyFill="1" applyBorder="1" applyAlignment="1" applyProtection="1">
      <alignment horizontal="center" wrapText="1"/>
      <protection locked="0"/>
    </xf>
    <xf numFmtId="0" fontId="0" fillId="0" borderId="60" xfId="0" applyFill="1" applyBorder="1" applyAlignment="1" applyProtection="1">
      <alignment horizontal="center" wrapText="1"/>
      <protection locked="0"/>
    </xf>
    <xf numFmtId="0" fontId="0" fillId="0" borderId="70" xfId="0" applyFill="1" applyBorder="1" applyAlignment="1" applyProtection="1">
      <alignment horizontal="center" wrapText="1"/>
      <protection locked="0"/>
    </xf>
    <xf numFmtId="164" fontId="0" fillId="3" borderId="84" xfId="0" applyNumberFormat="1" applyFill="1" applyBorder="1" applyAlignment="1">
      <alignment horizontal="center"/>
    </xf>
    <xf numFmtId="164" fontId="0" fillId="3" borderId="3" xfId="0" applyNumberFormat="1" applyFill="1" applyBorder="1" applyAlignment="1">
      <alignment horizontal="center"/>
    </xf>
    <xf numFmtId="0" fontId="2" fillId="7" borderId="0" xfId="0" applyFont="1" applyFill="1" applyBorder="1" applyAlignment="1">
      <alignment horizontal="right" vertical="center"/>
    </xf>
    <xf numFmtId="0" fontId="17" fillId="12" borderId="15" xfId="0" applyFont="1" applyFill="1" applyBorder="1" applyAlignment="1">
      <alignment horizontal="center" wrapText="1"/>
    </xf>
    <xf numFmtId="0" fontId="17" fillId="12" borderId="16" xfId="0" applyFont="1" applyFill="1" applyBorder="1" applyAlignment="1">
      <alignment horizontal="center"/>
    </xf>
    <xf numFmtId="0" fontId="17" fillId="12" borderId="17" xfId="0" applyFont="1" applyFill="1" applyBorder="1" applyAlignment="1">
      <alignment horizontal="center"/>
    </xf>
    <xf numFmtId="0" fontId="0" fillId="4" borderId="15" xfId="0" applyFill="1" applyBorder="1" applyAlignment="1" applyProtection="1">
      <alignment horizontal="left" vertical="center"/>
      <protection locked="0"/>
    </xf>
    <xf numFmtId="0" fontId="0" fillId="4" borderId="16" xfId="0" applyFill="1" applyBorder="1" applyAlignment="1" applyProtection="1">
      <alignment horizontal="left" vertical="center"/>
      <protection locked="0"/>
    </xf>
    <xf numFmtId="0" fontId="0" fillId="4" borderId="17" xfId="0" applyFill="1" applyBorder="1" applyAlignment="1" applyProtection="1">
      <alignment horizontal="left" vertical="center"/>
      <protection locked="0"/>
    </xf>
    <xf numFmtId="0" fontId="0" fillId="4" borderId="6" xfId="0"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4"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11" fillId="4" borderId="15" xfId="0" applyFont="1" applyFill="1" applyBorder="1" applyAlignment="1" applyProtection="1">
      <alignment horizontal="center" vertical="center"/>
      <protection locked="0"/>
    </xf>
    <xf numFmtId="0" fontId="11" fillId="4" borderId="16"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0" fillId="5" borderId="15" xfId="0" applyFill="1" applyBorder="1" applyAlignment="1">
      <alignment horizontal="center"/>
    </xf>
    <xf numFmtId="0" fontId="0" fillId="5" borderId="81" xfId="0" applyFill="1" applyBorder="1" applyAlignment="1">
      <alignment horizontal="center"/>
    </xf>
    <xf numFmtId="164" fontId="0" fillId="3" borderId="82" xfId="0" applyNumberFormat="1" applyFill="1" applyBorder="1" applyAlignment="1">
      <alignment horizontal="center"/>
    </xf>
    <xf numFmtId="164" fontId="0" fillId="3" borderId="83" xfId="0" applyNumberForma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42">
    <dxf>
      <font>
        <color rgb="FFFF0000"/>
      </font>
      <fill>
        <patternFill>
          <bgColor rgb="FFFF9999"/>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CCCC"/>
      <color rgb="FFFF9999"/>
      <color rgb="FFFFFF99"/>
      <color rgb="FFFFFF00"/>
      <color rgb="FFFFEECD"/>
      <color rgb="FFFFF0A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2_1">
  <dgm:title val=""/>
  <dgm:desc val=""/>
  <dgm:catLst>
    <dgm:cat type="accent2" pri="11100"/>
  </dgm:catLst>
  <dgm:styleLbl name="node0">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2">
        <a:shade val="80000"/>
      </a:schemeClr>
    </dgm:linClrLst>
    <dgm:effectClrLst/>
    <dgm:txLinClrLst/>
    <dgm:txFillClrLst/>
    <dgm:txEffectClrLst/>
  </dgm:styleLbl>
  <dgm:styleLbl name="node2">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fg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align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bgImgPlace1">
    <dgm:fillClrLst meth="repeat">
      <a:schemeClr val="accent2">
        <a:tint val="40000"/>
      </a:schemeClr>
    </dgm:fillClrLst>
    <dgm:linClrLst meth="repeat">
      <a:schemeClr val="accent2">
        <a:shade val="80000"/>
      </a:schemeClr>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meth="repeat">
      <a:schemeClr val="dk1"/>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2">
        <a:shade val="80000"/>
      </a:schemeClr>
    </dgm:linClrLst>
    <dgm:effectClrLst/>
    <dgm:txLinClrLst/>
    <dgm:txFillClrLst meth="repeat">
      <a:schemeClr val="dk1"/>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dgm:txEffectClrLst/>
  </dgm:styleLbl>
  <dgm:styleLbl name="parChTrans2D2">
    <dgm:fillClrLst meth="repeat">
      <a:schemeClr val="accent2"/>
    </dgm:fillClrLst>
    <dgm:linClrLst meth="repeat">
      <a:schemeClr val="accent2"/>
    </dgm:linClrLst>
    <dgm:effectClrLst/>
    <dgm:txLinClrLst/>
    <dgm:txFillClrLst/>
    <dgm:txEffectClrLst/>
  </dgm:styleLbl>
  <dgm:styleLbl name="parChTrans2D3">
    <dgm:fillClrLst meth="repeat">
      <a:schemeClr val="accent2"/>
    </dgm:fillClrLst>
    <dgm:linClrLst meth="repeat">
      <a:schemeClr val="accent2"/>
    </dgm:linClrLst>
    <dgm:effectClrLst/>
    <dgm:txLinClrLst/>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conF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align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trAlignAcc1">
    <dgm:fillClrLst meth="repeat">
      <a:schemeClr val="accent2">
        <a:alpha val="40000"/>
        <a:tint val="40000"/>
      </a:schemeClr>
    </dgm:fillClrLst>
    <dgm:linClrLst meth="repeat">
      <a:schemeClr val="accent2"/>
    </dgm:linClrLst>
    <dgm:effectClrLst/>
    <dgm:txLinClrLst/>
    <dgm:txFillClrLst meth="repeat">
      <a:schemeClr val="dk1"/>
    </dgm:txFillClrLst>
    <dgm:txEffectClrLst/>
  </dgm:styleLbl>
  <dgm:styleLbl name="bgAcc1">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2">
        <a:alpha val="90000"/>
      </a:schemeClr>
    </dgm:linClrLst>
    <dgm:effectClrLst/>
    <dgm:txLinClrLst/>
    <dgm:txFillClrLst meth="repeat">
      <a:schemeClr val="dk1"/>
    </dgm:txFillClrLst>
    <dgm:txEffectClrLst/>
  </dgm:styleLbl>
  <dgm:styleLbl name="fgAcc0">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2">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3">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fgAcc4">
    <dgm:fillClrLst meth="repeat">
      <a:schemeClr val="accent2">
        <a:alpha val="90000"/>
        <a:tint val="4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1D90B8D-4EE0-4089-AFBA-EE5C5F27A8AF}" type="doc">
      <dgm:prSet loTypeId="urn:microsoft.com/office/officeart/2005/8/layout/process2" loCatId="process" qsTypeId="urn:microsoft.com/office/officeart/2005/8/quickstyle/simple1" qsCatId="simple" csTypeId="urn:microsoft.com/office/officeart/2005/8/colors/accent2_1" csCatId="accent2" phldr="1"/>
      <dgm:spPr/>
    </dgm:pt>
    <dgm:pt modelId="{B0BD7F69-9728-46E9-884F-6F4F1D9F859D}">
      <dgm:prSet phldrT="[Text]"/>
      <dgm:spPr>
        <a:solidFill>
          <a:srgbClr val="FFEECD"/>
        </a:solidFill>
        <a:ln w="28575">
          <a:solidFill>
            <a:srgbClr val="FFC000"/>
          </a:solidFill>
        </a:ln>
      </dgm:spPr>
      <dgm:t>
        <a:bodyPr/>
        <a:lstStyle/>
        <a:p>
          <a:r>
            <a:rPr lang="en-US"/>
            <a:t>Step 1 - Risk Questionnaire</a:t>
          </a:r>
        </a:p>
      </dgm:t>
    </dgm:pt>
    <dgm:pt modelId="{540EB956-37F7-4020-9C07-48B634E34594}" type="parTrans" cxnId="{EAE7C991-FCCD-41C6-B664-437E086B883B}">
      <dgm:prSet/>
      <dgm:spPr/>
      <dgm:t>
        <a:bodyPr/>
        <a:lstStyle/>
        <a:p>
          <a:endParaRPr lang="en-US"/>
        </a:p>
      </dgm:t>
    </dgm:pt>
    <dgm:pt modelId="{2BF8B401-A9D4-4641-B89F-4A0AB6BA68F0}" type="sibTrans" cxnId="{EAE7C991-FCCD-41C6-B664-437E086B883B}">
      <dgm:prSet/>
      <dgm:spPr>
        <a:solidFill>
          <a:schemeClr val="tx1">
            <a:lumMod val="50000"/>
            <a:lumOff val="50000"/>
          </a:schemeClr>
        </a:solidFill>
      </dgm:spPr>
      <dgm:t>
        <a:bodyPr/>
        <a:lstStyle/>
        <a:p>
          <a:endParaRPr lang="en-US"/>
        </a:p>
      </dgm:t>
    </dgm:pt>
    <dgm:pt modelId="{24AC5088-2997-4E4C-BED8-D8C8A00BF340}">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Step 2 - JEA Risk Assessment</a:t>
          </a:r>
        </a:p>
      </dgm:t>
    </dgm:pt>
    <dgm:pt modelId="{171E3E0D-F7BC-4731-8FB1-A7459F6CEF6D}" type="parTrans" cxnId="{36588C9F-BF26-4C9B-B9F4-C2895AEE2591}">
      <dgm:prSet/>
      <dgm:spPr/>
      <dgm:t>
        <a:bodyPr/>
        <a:lstStyle/>
        <a:p>
          <a:endParaRPr lang="en-US"/>
        </a:p>
      </dgm:t>
    </dgm:pt>
    <dgm:pt modelId="{501A3378-57C9-4023-8B39-D8FDBCEF11AE}" type="sibTrans" cxnId="{36588C9F-BF26-4C9B-B9F4-C2895AEE2591}">
      <dgm:prSet/>
      <dgm:spPr>
        <a:solidFill>
          <a:schemeClr val="tx1">
            <a:lumMod val="50000"/>
            <a:lumOff val="50000"/>
          </a:schemeClr>
        </a:solidFill>
      </dgm:spPr>
      <dgm:t>
        <a:bodyPr/>
        <a:lstStyle/>
        <a:p>
          <a:endParaRPr lang="en-US"/>
        </a:p>
      </dgm:t>
    </dgm:pt>
    <dgm:pt modelId="{9C5C71C9-869B-4349-86CE-3634E92CA49A}">
      <dgm:prSet phldrT="[Text]"/>
      <dgm:spPr>
        <a:solidFill>
          <a:schemeClr val="accent1">
            <a:lumMod val="20000"/>
            <a:lumOff val="80000"/>
          </a:schemeClr>
        </a:solidFill>
        <a:ln w="28575">
          <a:solidFill>
            <a:schemeClr val="accent1">
              <a:lumMod val="75000"/>
            </a:schemeClr>
          </a:solidFill>
        </a:ln>
      </dgm:spPr>
      <dgm:t>
        <a:bodyPr/>
        <a:lstStyle/>
        <a:p>
          <a:r>
            <a:rPr lang="en-US"/>
            <a:t>Step 3 - CIP Compliance Review</a:t>
          </a:r>
        </a:p>
      </dgm:t>
    </dgm:pt>
    <dgm:pt modelId="{9362110A-B484-483A-97C7-33D65ACA39C4}" type="parTrans" cxnId="{4D263A92-DE07-4654-A671-DD68D40953A5}">
      <dgm:prSet/>
      <dgm:spPr/>
      <dgm:t>
        <a:bodyPr/>
        <a:lstStyle/>
        <a:p>
          <a:endParaRPr lang="en-US"/>
        </a:p>
      </dgm:t>
    </dgm:pt>
    <dgm:pt modelId="{08688D19-62EE-47D0-8ABC-78EAB1B8303C}" type="sibTrans" cxnId="{4D263A92-DE07-4654-A671-DD68D40953A5}">
      <dgm:prSet/>
      <dgm:spPr/>
      <dgm:t>
        <a:bodyPr/>
        <a:lstStyle/>
        <a:p>
          <a:endParaRPr lang="en-US"/>
        </a:p>
      </dgm:t>
    </dgm:pt>
    <dgm:pt modelId="{B3BF32DA-AAC6-40DF-8C73-9E461273DB0D}">
      <dgm:prSet phldrT="[Text]"/>
      <dgm:spPr>
        <a:solidFill>
          <a:srgbClr val="FFEECD"/>
        </a:solidFill>
        <a:ln w="28575">
          <a:solidFill>
            <a:srgbClr val="FFC000"/>
          </a:solidFill>
        </a:ln>
      </dgm:spPr>
      <dgm:t>
        <a:bodyPr/>
        <a:lstStyle/>
        <a:p>
          <a:r>
            <a:rPr lang="en-US"/>
            <a:t> Questionnaire must be completed by Vendor or JEA Business Owner (on vendor's behalf)</a:t>
          </a:r>
        </a:p>
      </dgm:t>
    </dgm:pt>
    <dgm:pt modelId="{1B4E0CAB-8462-4C6F-8EE7-488C9B8E26E6}" type="parTrans" cxnId="{9C6E315A-E51B-44B0-BE9C-CF61DECF8A98}">
      <dgm:prSet/>
      <dgm:spPr/>
      <dgm:t>
        <a:bodyPr/>
        <a:lstStyle/>
        <a:p>
          <a:endParaRPr lang="en-US"/>
        </a:p>
      </dgm:t>
    </dgm:pt>
    <dgm:pt modelId="{2F758569-E9AC-48AE-982B-D599DA17E452}" type="sibTrans" cxnId="{9C6E315A-E51B-44B0-BE9C-CF61DECF8A98}">
      <dgm:prSet/>
      <dgm:spPr/>
      <dgm:t>
        <a:bodyPr/>
        <a:lstStyle/>
        <a:p>
          <a:endParaRPr lang="en-US"/>
        </a:p>
      </dgm:t>
    </dgm:pt>
    <dgm:pt modelId="{40EF4902-FC69-4C0A-829E-EE6CC55F81F4}">
      <dgm:prSet phldrT="[Text]"/>
      <dgm:spPr>
        <a:solidFill>
          <a:schemeClr val="accent1">
            <a:lumMod val="20000"/>
            <a:lumOff val="80000"/>
          </a:schemeClr>
        </a:solidFill>
        <a:ln w="28575">
          <a:solidFill>
            <a:schemeClr val="accent1">
              <a:lumMod val="75000"/>
            </a:schemeClr>
          </a:solidFill>
        </a:ln>
      </dgm:spPr>
      <dgm:t>
        <a:bodyPr/>
        <a:lstStyle/>
        <a:p>
          <a:r>
            <a:rPr lang="en-US"/>
            <a:t>Questionnaire and Risk Assessment must be submitted to CIP Compliance Team for final review</a:t>
          </a:r>
        </a:p>
      </dgm:t>
    </dgm:pt>
    <dgm:pt modelId="{F0C29D97-38AD-4E86-BD6D-80B64D403B17}" type="parTrans" cxnId="{7F2ADD06-4B1D-4335-BCF8-2D7A3E448F87}">
      <dgm:prSet/>
      <dgm:spPr/>
      <dgm:t>
        <a:bodyPr/>
        <a:lstStyle/>
        <a:p>
          <a:endParaRPr lang="en-US"/>
        </a:p>
      </dgm:t>
    </dgm:pt>
    <dgm:pt modelId="{04D62407-9BE8-41D8-AA36-A24393CD096E}" type="sibTrans" cxnId="{7F2ADD06-4B1D-4335-BCF8-2D7A3E448F87}">
      <dgm:prSet/>
      <dgm:spPr/>
      <dgm:t>
        <a:bodyPr/>
        <a:lstStyle/>
        <a:p>
          <a:endParaRPr lang="en-US"/>
        </a:p>
      </dgm:t>
    </dgm:pt>
    <dgm:pt modelId="{BC91EC7D-E1F9-4D8A-BDAF-42388F7E20E5}">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Vendor may be required to provide additional information and/or documentation</a:t>
          </a:r>
        </a:p>
      </dgm:t>
    </dgm:pt>
    <dgm:pt modelId="{44D785E5-A8BF-4EA7-BE0D-17DD730C0EBC}" type="parTrans" cxnId="{400D0D87-4D45-4764-A2DD-5E09F4C79E71}">
      <dgm:prSet/>
      <dgm:spPr/>
      <dgm:t>
        <a:bodyPr/>
        <a:lstStyle/>
        <a:p>
          <a:endParaRPr lang="en-US"/>
        </a:p>
      </dgm:t>
    </dgm:pt>
    <dgm:pt modelId="{D7D234CA-DDFE-47B3-935E-A178B0C66A84}" type="sibTrans" cxnId="{400D0D87-4D45-4764-A2DD-5E09F4C79E71}">
      <dgm:prSet/>
      <dgm:spPr/>
      <dgm:t>
        <a:bodyPr/>
        <a:lstStyle/>
        <a:p>
          <a:endParaRPr lang="en-US"/>
        </a:p>
      </dgm:t>
    </dgm:pt>
    <dgm:pt modelId="{BEDA7167-1A86-49A0-8006-FB49FDF19FBA}">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JEA Business Owner must store Risk Assessment and documented evidence in secure designated BCSI storage location on CIP workspace</a:t>
          </a:r>
        </a:p>
      </dgm:t>
    </dgm:pt>
    <dgm:pt modelId="{C5DA6621-DB9C-441A-A917-126C8C3E1EF0}" type="parTrans" cxnId="{8B4BBF41-3023-4D13-812E-856522F70016}">
      <dgm:prSet/>
      <dgm:spPr/>
      <dgm:t>
        <a:bodyPr/>
        <a:lstStyle/>
        <a:p>
          <a:endParaRPr lang="en-US"/>
        </a:p>
      </dgm:t>
    </dgm:pt>
    <dgm:pt modelId="{479A36E0-C730-4D7E-9A46-6FB20F4D0EB8}" type="sibTrans" cxnId="{8B4BBF41-3023-4D13-812E-856522F70016}">
      <dgm:prSet/>
      <dgm:spPr/>
      <dgm:t>
        <a:bodyPr/>
        <a:lstStyle/>
        <a:p>
          <a:endParaRPr lang="en-US"/>
        </a:p>
      </dgm:t>
    </dgm:pt>
    <dgm:pt modelId="{E04A4E64-AF37-4B8D-974D-68DF995A6F61}">
      <dgm:prSet phldrT="[Text]"/>
      <dgm:spPr>
        <a:solidFill>
          <a:schemeClr val="accent1">
            <a:lumMod val="20000"/>
            <a:lumOff val="80000"/>
          </a:schemeClr>
        </a:solidFill>
        <a:ln w="28575">
          <a:solidFill>
            <a:schemeClr val="accent1">
              <a:lumMod val="75000"/>
            </a:schemeClr>
          </a:solidFill>
        </a:ln>
      </dgm:spPr>
      <dgm:t>
        <a:bodyPr/>
        <a:lstStyle/>
        <a:p>
          <a:r>
            <a:rPr lang="en-US"/>
            <a:t>If approved, Vendor may move forward in procurement process</a:t>
          </a:r>
        </a:p>
      </dgm:t>
    </dgm:pt>
    <dgm:pt modelId="{90E69BE5-EF41-4058-BCD6-64AC546797B9}" type="parTrans" cxnId="{1BCB26AB-47DA-4407-8173-D497171ED6D5}">
      <dgm:prSet/>
      <dgm:spPr/>
      <dgm:t>
        <a:bodyPr/>
        <a:lstStyle/>
        <a:p>
          <a:endParaRPr lang="en-US"/>
        </a:p>
      </dgm:t>
    </dgm:pt>
    <dgm:pt modelId="{10DB377D-A563-449B-9428-3EAD5B82464D}" type="sibTrans" cxnId="{1BCB26AB-47DA-4407-8173-D497171ED6D5}">
      <dgm:prSet/>
      <dgm:spPr/>
      <dgm:t>
        <a:bodyPr/>
        <a:lstStyle/>
        <a:p>
          <a:endParaRPr lang="en-US"/>
        </a:p>
      </dgm:t>
    </dgm:pt>
    <dgm:pt modelId="{AF4F2AAD-6E16-43D0-931E-47C70C2643B1}">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Once review has been completed, JEA Business Owner will notify CIP Compliance at CIPCompliance@jea.com</a:t>
          </a:r>
        </a:p>
      </dgm:t>
    </dgm:pt>
    <dgm:pt modelId="{BE4DCAEA-35F6-4C19-8F68-1DFEABEAF895}" type="parTrans" cxnId="{9C226768-3023-496B-80F6-2617F07ED1D3}">
      <dgm:prSet/>
      <dgm:spPr/>
      <dgm:t>
        <a:bodyPr/>
        <a:lstStyle/>
        <a:p>
          <a:endParaRPr lang="en-US"/>
        </a:p>
      </dgm:t>
    </dgm:pt>
    <dgm:pt modelId="{01B0AFFF-3DC6-4804-9E6C-7C0054D8D678}" type="sibTrans" cxnId="{9C226768-3023-496B-80F6-2617F07ED1D3}">
      <dgm:prSet/>
      <dgm:spPr/>
      <dgm:t>
        <a:bodyPr/>
        <a:lstStyle/>
        <a:p>
          <a:endParaRPr lang="en-US"/>
        </a:p>
      </dgm:t>
    </dgm:pt>
    <dgm:pt modelId="{5317703A-0278-4B3A-B5C2-B006CFC08438}">
      <dgm:prSet phldrT="[Text]"/>
      <dgm:spPr>
        <a:solidFill>
          <a:srgbClr val="FFEECD"/>
        </a:solidFill>
        <a:ln w="28575">
          <a:solidFill>
            <a:srgbClr val="FFC000"/>
          </a:solidFill>
        </a:ln>
      </dgm:spPr>
      <dgm:t>
        <a:bodyPr/>
        <a:lstStyle/>
        <a:p>
          <a:r>
            <a:rPr lang="en-US"/>
            <a:t> Contract/agreement shall not be awarded and no contractor work shall begin prior to completion, review, and approval</a:t>
          </a:r>
        </a:p>
      </dgm:t>
    </dgm:pt>
    <dgm:pt modelId="{05E8B94F-0F20-4D81-A683-1B7D893198BE}" type="parTrans" cxnId="{7568BB5A-BC36-45E2-9C59-DC0023E85519}">
      <dgm:prSet/>
      <dgm:spPr/>
      <dgm:t>
        <a:bodyPr/>
        <a:lstStyle/>
        <a:p>
          <a:endParaRPr lang="en-US"/>
        </a:p>
      </dgm:t>
    </dgm:pt>
    <dgm:pt modelId="{60AD3BBD-2B19-4EEA-858B-5F922530D53A}" type="sibTrans" cxnId="{7568BB5A-BC36-45E2-9C59-DC0023E85519}">
      <dgm:prSet/>
      <dgm:spPr/>
      <dgm:t>
        <a:bodyPr/>
        <a:lstStyle/>
        <a:p>
          <a:endParaRPr lang="en-US"/>
        </a:p>
      </dgm:t>
    </dgm:pt>
    <dgm:pt modelId="{E27B2260-6BD6-479B-803B-AAF2D3D53387}">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For detailed instructions on how to complete the Risk Questionnaire, click icon below</a:t>
          </a:r>
        </a:p>
      </dgm:t>
    </dgm:pt>
    <dgm:pt modelId="{B094333C-BC25-44FC-999D-26272B79F9F9}" type="parTrans" cxnId="{111DA708-8228-4B84-8331-C3E5E741D4DD}">
      <dgm:prSet/>
      <dgm:spPr/>
      <dgm:t>
        <a:bodyPr/>
        <a:lstStyle/>
        <a:p>
          <a:endParaRPr lang="en-US"/>
        </a:p>
      </dgm:t>
    </dgm:pt>
    <dgm:pt modelId="{5CDD956A-6B07-4A2A-B1E9-42404BD828AB}" type="sibTrans" cxnId="{111DA708-8228-4B84-8331-C3E5E741D4DD}">
      <dgm:prSet/>
      <dgm:spPr/>
      <dgm:t>
        <a:bodyPr/>
        <a:lstStyle/>
        <a:p>
          <a:endParaRPr lang="en-US"/>
        </a:p>
      </dgm:t>
    </dgm:pt>
    <dgm:pt modelId="{C83731E9-6F6C-4347-B64D-088F54049974}">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endParaRPr lang="en-US"/>
        </a:p>
      </dgm:t>
    </dgm:pt>
    <dgm:pt modelId="{DDAAD7AE-309E-4D6F-B25F-5400B9FB9DFD}" type="parTrans" cxnId="{7990BBA1-108E-4932-A84C-80FE2550E583}">
      <dgm:prSet/>
      <dgm:spPr/>
      <dgm:t>
        <a:bodyPr/>
        <a:lstStyle/>
        <a:p>
          <a:endParaRPr lang="en-US"/>
        </a:p>
      </dgm:t>
    </dgm:pt>
    <dgm:pt modelId="{353734F4-4333-444D-9990-DE4278DA72A1}" type="sibTrans" cxnId="{7990BBA1-108E-4932-A84C-80FE2550E583}">
      <dgm:prSet/>
      <dgm:spPr/>
      <dgm:t>
        <a:bodyPr/>
        <a:lstStyle/>
        <a:p>
          <a:endParaRPr lang="en-US"/>
        </a:p>
      </dgm:t>
    </dgm:pt>
    <dgm:pt modelId="{F44134FE-7FCC-49C6-99A1-E6B22BBE4B47}">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endParaRPr lang="en-US"/>
        </a:p>
      </dgm:t>
    </dgm:pt>
    <dgm:pt modelId="{F6738E09-CF04-46FD-B66E-E83454A74D52}" type="parTrans" cxnId="{3EA3E356-FF84-4AA1-808D-67D13A456EC3}">
      <dgm:prSet/>
      <dgm:spPr/>
      <dgm:t>
        <a:bodyPr/>
        <a:lstStyle/>
        <a:p>
          <a:endParaRPr lang="en-US"/>
        </a:p>
      </dgm:t>
    </dgm:pt>
    <dgm:pt modelId="{F99BA7B4-D8C9-4209-B20D-7F1DC908E9CB}" type="sibTrans" cxnId="{3EA3E356-FF84-4AA1-808D-67D13A456EC3}">
      <dgm:prSet/>
      <dgm:spPr/>
      <dgm:t>
        <a:bodyPr/>
        <a:lstStyle/>
        <a:p>
          <a:endParaRPr lang="en-US"/>
        </a:p>
      </dgm:t>
    </dgm:pt>
    <dgm:pt modelId="{90CF0CC6-044F-4086-B55D-8C04E92784A2}">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endParaRPr lang="en-US"/>
        </a:p>
      </dgm:t>
    </dgm:pt>
    <dgm:pt modelId="{A4AAD17B-0174-4F80-8C7F-FD7DE6E67D22}" type="parTrans" cxnId="{0934CC50-5CD3-4FB8-86DA-F4F6F9FBC7D4}">
      <dgm:prSet/>
      <dgm:spPr/>
      <dgm:t>
        <a:bodyPr/>
        <a:lstStyle/>
        <a:p>
          <a:endParaRPr lang="en-US"/>
        </a:p>
      </dgm:t>
    </dgm:pt>
    <dgm:pt modelId="{B86E6FD3-2EF8-44F9-91A8-18532F69C722}" type="sibTrans" cxnId="{0934CC50-5CD3-4FB8-86DA-F4F6F9FBC7D4}">
      <dgm:prSet/>
      <dgm:spPr/>
      <dgm:t>
        <a:bodyPr/>
        <a:lstStyle/>
        <a:p>
          <a:endParaRPr lang="en-US"/>
        </a:p>
      </dgm:t>
    </dgm:pt>
    <dgm:pt modelId="{16F3A7E7-CC7E-48DA-9568-C0E40234D681}">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endParaRPr lang="en-US"/>
        </a:p>
      </dgm:t>
    </dgm:pt>
    <dgm:pt modelId="{2D2961E9-091A-4569-ADBF-0D8B4D74A61D}" type="parTrans" cxnId="{28671234-D612-4566-AB87-D08005B0BC5B}">
      <dgm:prSet/>
      <dgm:spPr/>
      <dgm:t>
        <a:bodyPr/>
        <a:lstStyle/>
        <a:p>
          <a:endParaRPr lang="en-US"/>
        </a:p>
      </dgm:t>
    </dgm:pt>
    <dgm:pt modelId="{A55E4D5E-20F4-4230-B0FC-BB497CB32EDD}" type="sibTrans" cxnId="{28671234-D612-4566-AB87-D08005B0BC5B}">
      <dgm:prSet/>
      <dgm:spPr/>
      <dgm:t>
        <a:bodyPr/>
        <a:lstStyle/>
        <a:p>
          <a:endParaRPr lang="en-US"/>
        </a:p>
      </dgm:t>
    </dgm:pt>
    <dgm:pt modelId="{86D1EC0D-7EC0-409F-94F8-5DED222CF86E}">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endParaRPr lang="en-US"/>
        </a:p>
      </dgm:t>
    </dgm:pt>
    <dgm:pt modelId="{F9B0E24F-B15F-41A3-85D0-0B5810A2835E}" type="parTrans" cxnId="{CFBCE05E-A980-4835-9B2B-F511ED878AEF}">
      <dgm:prSet/>
      <dgm:spPr/>
      <dgm:t>
        <a:bodyPr/>
        <a:lstStyle/>
        <a:p>
          <a:endParaRPr lang="en-US"/>
        </a:p>
      </dgm:t>
    </dgm:pt>
    <dgm:pt modelId="{7F96B624-B1CB-4930-B136-01773CF14F7F}" type="sibTrans" cxnId="{CFBCE05E-A980-4835-9B2B-F511ED878AEF}">
      <dgm:prSet/>
      <dgm:spPr/>
      <dgm:t>
        <a:bodyPr/>
        <a:lstStyle/>
        <a:p>
          <a:endParaRPr lang="en-US"/>
        </a:p>
      </dgm:t>
    </dgm:pt>
    <dgm:pt modelId="{C369A8D5-E9F6-4DD1-A977-92F472430152}">
      <dgm:prSet phldrT="[Text]">
        <dgm:style>
          <a:lnRef idx="0">
            <a:scrgbClr r="0" g="0" b="0"/>
          </a:lnRef>
          <a:fillRef idx="0">
            <a:scrgbClr r="0" g="0" b="0"/>
          </a:fillRef>
          <a:effectRef idx="0">
            <a:scrgbClr r="0" g="0" b="0"/>
          </a:effectRef>
          <a:fontRef idx="minor">
            <a:schemeClr val="lt1"/>
          </a:fontRef>
        </dgm:style>
      </dgm:prSet>
      <dgm:spPr>
        <a:solidFill>
          <a:srgbClr val="FFFF99">
            <a:alpha val="50000"/>
          </a:srgbClr>
        </a:solidFill>
        <a:ln w="28575">
          <a:solidFill>
            <a:srgbClr val="FFFF00"/>
          </a:solidFill>
        </a:ln>
      </dgm:spPr>
      <dgm:t>
        <a:bodyPr/>
        <a:lstStyle/>
        <a:p>
          <a:r>
            <a:rPr lang="en-US"/>
            <a:t>JEA Business Owner reviews evidence and verifies completion of questionnaire</a:t>
          </a:r>
        </a:p>
      </dgm:t>
    </dgm:pt>
    <dgm:pt modelId="{498820C7-DF90-400E-946F-6F1C08233C00}" type="sibTrans" cxnId="{BD7117FC-2F4B-4B20-86A1-7EAF377536FD}">
      <dgm:prSet/>
      <dgm:spPr/>
      <dgm:t>
        <a:bodyPr/>
        <a:lstStyle/>
        <a:p>
          <a:endParaRPr lang="en-US"/>
        </a:p>
      </dgm:t>
    </dgm:pt>
    <dgm:pt modelId="{4D248B65-0CAA-436F-9996-930E75C8772E}" type="parTrans" cxnId="{BD7117FC-2F4B-4B20-86A1-7EAF377536FD}">
      <dgm:prSet/>
      <dgm:spPr/>
      <dgm:t>
        <a:bodyPr/>
        <a:lstStyle/>
        <a:p>
          <a:endParaRPr lang="en-US"/>
        </a:p>
      </dgm:t>
    </dgm:pt>
    <dgm:pt modelId="{BD088F9E-DFC1-44EC-ACD1-EBFFF17C729A}">
      <dgm:prSet phldrT="[Text]"/>
      <dgm:spPr>
        <a:solidFill>
          <a:srgbClr val="FFEECD"/>
        </a:solidFill>
        <a:ln w="28575">
          <a:solidFill>
            <a:srgbClr val="FFC000"/>
          </a:solidFill>
        </a:ln>
      </dgm:spPr>
      <dgm:t>
        <a:bodyPr/>
        <a:lstStyle/>
        <a:p>
          <a:r>
            <a:rPr lang="en-US"/>
            <a:t> Where applicable, evidence must be included</a:t>
          </a:r>
        </a:p>
      </dgm:t>
    </dgm:pt>
    <dgm:pt modelId="{8775094E-6DC8-448F-BDF8-B43680D321F0}" type="parTrans" cxnId="{920F0098-8740-402A-8CF4-46FD90317562}">
      <dgm:prSet/>
      <dgm:spPr/>
      <dgm:t>
        <a:bodyPr/>
        <a:lstStyle/>
        <a:p>
          <a:endParaRPr lang="en-US"/>
        </a:p>
      </dgm:t>
    </dgm:pt>
    <dgm:pt modelId="{BCBB976D-D136-4AA6-88DF-A678625C14C3}" type="sibTrans" cxnId="{920F0098-8740-402A-8CF4-46FD90317562}">
      <dgm:prSet/>
      <dgm:spPr/>
      <dgm:t>
        <a:bodyPr/>
        <a:lstStyle/>
        <a:p>
          <a:endParaRPr lang="en-US"/>
        </a:p>
      </dgm:t>
    </dgm:pt>
    <dgm:pt modelId="{F90AA07D-E111-435C-A929-DFA362A783A5}">
      <dgm:prSet phldrT="[Text]"/>
      <dgm:spPr>
        <a:solidFill>
          <a:srgbClr val="FFEECD"/>
        </a:solidFill>
        <a:ln w="28575">
          <a:solidFill>
            <a:srgbClr val="FFC000"/>
          </a:solidFill>
        </a:ln>
      </dgm:spPr>
      <dgm:t>
        <a:bodyPr/>
        <a:lstStyle/>
        <a:p>
          <a:r>
            <a:rPr lang="en-US"/>
            <a:t> Complete Section 1 in its entirety before proceeding; this will indicate which questions are required and which are not applicable</a:t>
          </a:r>
        </a:p>
      </dgm:t>
    </dgm:pt>
    <dgm:pt modelId="{D50D1044-3A54-419A-BCE8-D998A5FD5873}" type="parTrans" cxnId="{1C9CF132-49BF-41C3-946A-CEB790F41B90}">
      <dgm:prSet/>
      <dgm:spPr/>
      <dgm:t>
        <a:bodyPr/>
        <a:lstStyle/>
        <a:p>
          <a:endParaRPr lang="en-US"/>
        </a:p>
      </dgm:t>
    </dgm:pt>
    <dgm:pt modelId="{4CB40617-7D76-49C5-A909-E9D3EC3F3D78}" type="sibTrans" cxnId="{1C9CF132-49BF-41C3-946A-CEB790F41B90}">
      <dgm:prSet/>
      <dgm:spPr/>
      <dgm:t>
        <a:bodyPr/>
        <a:lstStyle/>
        <a:p>
          <a:endParaRPr lang="en-US"/>
        </a:p>
      </dgm:t>
    </dgm:pt>
    <dgm:pt modelId="{59EA9C7C-1380-43AA-872C-F3A2EDB8E260}" type="pres">
      <dgm:prSet presAssocID="{F1D90B8D-4EE0-4089-AFBA-EE5C5F27A8AF}" presName="linearFlow" presStyleCnt="0">
        <dgm:presLayoutVars>
          <dgm:resizeHandles val="exact"/>
        </dgm:presLayoutVars>
      </dgm:prSet>
      <dgm:spPr/>
    </dgm:pt>
    <dgm:pt modelId="{C09B7762-B844-4D1D-B2A9-EE71C8D75AAF}" type="pres">
      <dgm:prSet presAssocID="{B0BD7F69-9728-46E9-884F-6F4F1D9F859D}" presName="node" presStyleLbl="node1" presStyleIdx="0" presStyleCnt="3" custScaleX="118131" custScaleY="208902">
        <dgm:presLayoutVars>
          <dgm:bulletEnabled val="1"/>
        </dgm:presLayoutVars>
      </dgm:prSet>
      <dgm:spPr/>
    </dgm:pt>
    <dgm:pt modelId="{0A8C466F-A4D2-46E7-A0FC-1411B1CB12BB}" type="pres">
      <dgm:prSet presAssocID="{2BF8B401-A9D4-4641-B89F-4A0AB6BA68F0}" presName="sibTrans" presStyleLbl="sibTrans2D1" presStyleIdx="0" presStyleCnt="2"/>
      <dgm:spPr/>
    </dgm:pt>
    <dgm:pt modelId="{4BD05636-82A8-42A9-B9A9-4AEBE9F8ACC8}" type="pres">
      <dgm:prSet presAssocID="{2BF8B401-A9D4-4641-B89F-4A0AB6BA68F0}" presName="connectorText" presStyleLbl="sibTrans2D1" presStyleIdx="0" presStyleCnt="2"/>
      <dgm:spPr/>
    </dgm:pt>
    <dgm:pt modelId="{38332B40-6C96-4933-984E-FF363D93E15D}" type="pres">
      <dgm:prSet presAssocID="{24AC5088-2997-4E4C-BED8-D8C8A00BF340}" presName="node" presStyleLbl="node1" presStyleIdx="1" presStyleCnt="3" custScaleX="123359" custScaleY="154503">
        <dgm:presLayoutVars>
          <dgm:bulletEnabled val="1"/>
        </dgm:presLayoutVars>
      </dgm:prSet>
      <dgm:spPr/>
    </dgm:pt>
    <dgm:pt modelId="{F489BE9A-DDAA-45B8-9B3D-E35DB3F80469}" type="pres">
      <dgm:prSet presAssocID="{501A3378-57C9-4023-8B39-D8FDBCEF11AE}" presName="sibTrans" presStyleLbl="sibTrans2D1" presStyleIdx="1" presStyleCnt="2"/>
      <dgm:spPr/>
    </dgm:pt>
    <dgm:pt modelId="{F5BD963B-2C03-4040-BC4E-E13B9689D228}" type="pres">
      <dgm:prSet presAssocID="{501A3378-57C9-4023-8B39-D8FDBCEF11AE}" presName="connectorText" presStyleLbl="sibTrans2D1" presStyleIdx="1" presStyleCnt="2"/>
      <dgm:spPr/>
    </dgm:pt>
    <dgm:pt modelId="{484E6602-4EDC-42B2-9EE4-CD30F02FABE9}" type="pres">
      <dgm:prSet presAssocID="{9C5C71C9-869B-4349-86CE-3634E92CA49A}" presName="node" presStyleLbl="node1" presStyleIdx="2" presStyleCnt="3" custScaleX="122520">
        <dgm:presLayoutVars>
          <dgm:bulletEnabled val="1"/>
        </dgm:presLayoutVars>
      </dgm:prSet>
      <dgm:spPr/>
    </dgm:pt>
  </dgm:ptLst>
  <dgm:cxnLst>
    <dgm:cxn modelId="{74DCA504-E466-4B49-8C81-605D7EEFAAB2}" type="presOf" srcId="{2BF8B401-A9D4-4641-B89F-4A0AB6BA68F0}" destId="{0A8C466F-A4D2-46E7-A0FC-1411B1CB12BB}" srcOrd="0" destOrd="0" presId="urn:microsoft.com/office/officeart/2005/8/layout/process2"/>
    <dgm:cxn modelId="{7F2ADD06-4B1D-4335-BCF8-2D7A3E448F87}" srcId="{9C5C71C9-869B-4349-86CE-3634E92CA49A}" destId="{40EF4902-FC69-4C0A-829E-EE6CC55F81F4}" srcOrd="0" destOrd="0" parTransId="{F0C29D97-38AD-4E86-BD6D-80B64D403B17}" sibTransId="{04D62407-9BE8-41D8-AA36-A24393CD096E}"/>
    <dgm:cxn modelId="{111DA708-8228-4B84-8331-C3E5E741D4DD}" srcId="{24AC5088-2997-4E4C-BED8-D8C8A00BF340}" destId="{E27B2260-6BD6-479B-803B-AAF2D3D53387}" srcOrd="4" destOrd="0" parTransId="{B094333C-BC25-44FC-999D-26272B79F9F9}" sibTransId="{5CDD956A-6B07-4A2A-B1E9-42404BD828AB}"/>
    <dgm:cxn modelId="{1348500D-6DA6-4A06-AF59-B0FAA1CDDD4E}" type="presOf" srcId="{BD088F9E-DFC1-44EC-ACD1-EBFFF17C729A}" destId="{C09B7762-B844-4D1D-B2A9-EE71C8D75AAF}" srcOrd="0" destOrd="2" presId="urn:microsoft.com/office/officeart/2005/8/layout/process2"/>
    <dgm:cxn modelId="{93E12613-B0E8-4CE4-BE51-D77A4C190BED}" type="presOf" srcId="{16F3A7E7-CC7E-48DA-9568-C0E40234D681}" destId="{38332B40-6C96-4933-984E-FF363D93E15D}" srcOrd="0" destOrd="8" presId="urn:microsoft.com/office/officeart/2005/8/layout/process2"/>
    <dgm:cxn modelId="{08E8C214-63E5-4A9D-9F03-13DFC59BB78B}" type="presOf" srcId="{E27B2260-6BD6-479B-803B-AAF2D3D53387}" destId="{38332B40-6C96-4933-984E-FF363D93E15D}" srcOrd="0" destOrd="5" presId="urn:microsoft.com/office/officeart/2005/8/layout/process2"/>
    <dgm:cxn modelId="{E3F0ED1D-7028-4558-8BE5-63BD0847326E}" type="presOf" srcId="{C369A8D5-E9F6-4DD1-A977-92F472430152}" destId="{38332B40-6C96-4933-984E-FF363D93E15D}" srcOrd="0" destOrd="1" presId="urn:microsoft.com/office/officeart/2005/8/layout/process2"/>
    <dgm:cxn modelId="{5F078420-F094-4094-B334-54B029225947}" type="presOf" srcId="{BEDA7167-1A86-49A0-8006-FB49FDF19FBA}" destId="{38332B40-6C96-4933-984E-FF363D93E15D}" srcOrd="0" destOrd="3" presId="urn:microsoft.com/office/officeart/2005/8/layout/process2"/>
    <dgm:cxn modelId="{C9C1DA22-C2A4-42E1-8EE5-4F85113DAF7A}" type="presOf" srcId="{B0BD7F69-9728-46E9-884F-6F4F1D9F859D}" destId="{C09B7762-B844-4D1D-B2A9-EE71C8D75AAF}" srcOrd="0" destOrd="0" presId="urn:microsoft.com/office/officeart/2005/8/layout/process2"/>
    <dgm:cxn modelId="{A6116426-02B8-488B-BBCB-3CC47F4A1B0B}" type="presOf" srcId="{E04A4E64-AF37-4B8D-974D-68DF995A6F61}" destId="{484E6602-4EDC-42B2-9EE4-CD30F02FABE9}" srcOrd="0" destOrd="2" presId="urn:microsoft.com/office/officeart/2005/8/layout/process2"/>
    <dgm:cxn modelId="{0A47312C-F77E-4A28-8FD8-1A09C5B73DB0}" type="presOf" srcId="{24AC5088-2997-4E4C-BED8-D8C8A00BF340}" destId="{38332B40-6C96-4933-984E-FF363D93E15D}" srcOrd="0" destOrd="0" presId="urn:microsoft.com/office/officeart/2005/8/layout/process2"/>
    <dgm:cxn modelId="{1C9CF132-49BF-41C3-946A-CEB790F41B90}" srcId="{B0BD7F69-9728-46E9-884F-6F4F1D9F859D}" destId="{F90AA07D-E111-435C-A929-DFA362A783A5}" srcOrd="2" destOrd="0" parTransId="{D50D1044-3A54-419A-BCE8-D998A5FD5873}" sibTransId="{4CB40617-7D76-49C5-A909-E9D3EC3F3D78}"/>
    <dgm:cxn modelId="{28671234-D612-4566-AB87-D08005B0BC5B}" srcId="{24AC5088-2997-4E4C-BED8-D8C8A00BF340}" destId="{16F3A7E7-CC7E-48DA-9568-C0E40234D681}" srcOrd="7" destOrd="0" parTransId="{2D2961E9-091A-4569-ADBF-0D8B4D74A61D}" sibTransId="{A55E4D5E-20F4-4230-B0FC-BB497CB32EDD}"/>
    <dgm:cxn modelId="{C39B9840-2867-4EBD-9ADE-48C9B2F7694F}" type="presOf" srcId="{501A3378-57C9-4023-8B39-D8FDBCEF11AE}" destId="{F5BD963B-2C03-4040-BC4E-E13B9689D228}" srcOrd="1" destOrd="0" presId="urn:microsoft.com/office/officeart/2005/8/layout/process2"/>
    <dgm:cxn modelId="{0CA4095C-8EAC-44E8-A39D-A44EDDB48E0E}" type="presOf" srcId="{F90AA07D-E111-435C-A929-DFA362A783A5}" destId="{C09B7762-B844-4D1D-B2A9-EE71C8D75AAF}" srcOrd="0" destOrd="3" presId="urn:microsoft.com/office/officeart/2005/8/layout/process2"/>
    <dgm:cxn modelId="{CFBCE05E-A980-4835-9B2B-F511ED878AEF}" srcId="{24AC5088-2997-4E4C-BED8-D8C8A00BF340}" destId="{86D1EC0D-7EC0-409F-94F8-5DED222CF86E}" srcOrd="8" destOrd="0" parTransId="{F9B0E24F-B15F-41A3-85D0-0B5810A2835E}" sibTransId="{7F96B624-B1CB-4930-B136-01773CF14F7F}"/>
    <dgm:cxn modelId="{E9D1BC61-F7E7-442D-9D7D-0F41E67E7725}" type="presOf" srcId="{86D1EC0D-7EC0-409F-94F8-5DED222CF86E}" destId="{38332B40-6C96-4933-984E-FF363D93E15D}" srcOrd="0" destOrd="9" presId="urn:microsoft.com/office/officeart/2005/8/layout/process2"/>
    <dgm:cxn modelId="{8B4BBF41-3023-4D13-812E-856522F70016}" srcId="{24AC5088-2997-4E4C-BED8-D8C8A00BF340}" destId="{BEDA7167-1A86-49A0-8006-FB49FDF19FBA}" srcOrd="2" destOrd="0" parTransId="{C5DA6621-DB9C-441A-A917-126C8C3E1EF0}" sibTransId="{479A36E0-C730-4D7E-9A46-6FB20F4D0EB8}"/>
    <dgm:cxn modelId="{9C226768-3023-496B-80F6-2617F07ED1D3}" srcId="{24AC5088-2997-4E4C-BED8-D8C8A00BF340}" destId="{AF4F2AAD-6E16-43D0-931E-47C70C2643B1}" srcOrd="3" destOrd="0" parTransId="{BE4DCAEA-35F6-4C19-8F68-1DFEABEAF895}" sibTransId="{01B0AFFF-3DC6-4804-9E6C-7C0054D8D678}"/>
    <dgm:cxn modelId="{A18F0E4A-95E9-4DE1-B964-43C46D451256}" type="presOf" srcId="{501A3378-57C9-4023-8B39-D8FDBCEF11AE}" destId="{F489BE9A-DDAA-45B8-9B3D-E35DB3F80469}" srcOrd="0" destOrd="0" presId="urn:microsoft.com/office/officeart/2005/8/layout/process2"/>
    <dgm:cxn modelId="{E13EF64D-F353-4379-B5C8-00986D756E23}" type="presOf" srcId="{90CF0CC6-044F-4086-B55D-8C04E92784A2}" destId="{38332B40-6C96-4933-984E-FF363D93E15D}" srcOrd="0" destOrd="7" presId="urn:microsoft.com/office/officeart/2005/8/layout/process2"/>
    <dgm:cxn modelId="{9D66036E-A315-4E37-AB6B-418F19B2B1CA}" type="presOf" srcId="{BC91EC7D-E1F9-4D8A-BDAF-42388F7E20E5}" destId="{38332B40-6C96-4933-984E-FF363D93E15D}" srcOrd="0" destOrd="2" presId="urn:microsoft.com/office/officeart/2005/8/layout/process2"/>
    <dgm:cxn modelId="{5848F26E-47A6-489B-B7B0-26C937C6D9C3}" type="presOf" srcId="{C83731E9-6F6C-4347-B64D-088F54049974}" destId="{38332B40-6C96-4933-984E-FF363D93E15D}" srcOrd="0" destOrd="10" presId="urn:microsoft.com/office/officeart/2005/8/layout/process2"/>
    <dgm:cxn modelId="{0934CC50-5CD3-4FB8-86DA-F4F6F9FBC7D4}" srcId="{24AC5088-2997-4E4C-BED8-D8C8A00BF340}" destId="{90CF0CC6-044F-4086-B55D-8C04E92784A2}" srcOrd="6" destOrd="0" parTransId="{A4AAD17B-0174-4F80-8C7F-FD7DE6E67D22}" sibTransId="{B86E6FD3-2EF8-44F9-91A8-18532F69C722}"/>
    <dgm:cxn modelId="{3EA3E356-FF84-4AA1-808D-67D13A456EC3}" srcId="{24AC5088-2997-4E4C-BED8-D8C8A00BF340}" destId="{F44134FE-7FCC-49C6-99A1-E6B22BBE4B47}" srcOrd="5" destOrd="0" parTransId="{F6738E09-CF04-46FD-B66E-E83454A74D52}" sibTransId="{F99BA7B4-D8C9-4209-B20D-7F1DC908E9CB}"/>
    <dgm:cxn modelId="{9C6E315A-E51B-44B0-BE9C-CF61DECF8A98}" srcId="{B0BD7F69-9728-46E9-884F-6F4F1D9F859D}" destId="{B3BF32DA-AAC6-40DF-8C73-9E461273DB0D}" srcOrd="0" destOrd="0" parTransId="{1B4E0CAB-8462-4C6F-8EE7-488C9B8E26E6}" sibTransId="{2F758569-E9AC-48AE-982B-D599DA17E452}"/>
    <dgm:cxn modelId="{7568BB5A-BC36-45E2-9C59-DC0023E85519}" srcId="{B0BD7F69-9728-46E9-884F-6F4F1D9F859D}" destId="{5317703A-0278-4B3A-B5C2-B006CFC08438}" srcOrd="3" destOrd="0" parTransId="{05E8B94F-0F20-4D81-A683-1B7D893198BE}" sibTransId="{60AD3BBD-2B19-4EEA-858B-5F922530D53A}"/>
    <dgm:cxn modelId="{8BBBEE7A-E75F-4B4A-9099-2CF9374DF20D}" type="presOf" srcId="{5317703A-0278-4B3A-B5C2-B006CFC08438}" destId="{C09B7762-B844-4D1D-B2A9-EE71C8D75AAF}" srcOrd="0" destOrd="4" presId="urn:microsoft.com/office/officeart/2005/8/layout/process2"/>
    <dgm:cxn modelId="{400D0D87-4D45-4764-A2DD-5E09F4C79E71}" srcId="{24AC5088-2997-4E4C-BED8-D8C8A00BF340}" destId="{BC91EC7D-E1F9-4D8A-BDAF-42388F7E20E5}" srcOrd="1" destOrd="0" parTransId="{44D785E5-A8BF-4EA7-BE0D-17DD730C0EBC}" sibTransId="{D7D234CA-DDFE-47B3-935E-A178B0C66A84}"/>
    <dgm:cxn modelId="{EAE7C991-FCCD-41C6-B664-437E086B883B}" srcId="{F1D90B8D-4EE0-4089-AFBA-EE5C5F27A8AF}" destId="{B0BD7F69-9728-46E9-884F-6F4F1D9F859D}" srcOrd="0" destOrd="0" parTransId="{540EB956-37F7-4020-9C07-48B634E34594}" sibTransId="{2BF8B401-A9D4-4641-B89F-4A0AB6BA68F0}"/>
    <dgm:cxn modelId="{4D263A92-DE07-4654-A671-DD68D40953A5}" srcId="{F1D90B8D-4EE0-4089-AFBA-EE5C5F27A8AF}" destId="{9C5C71C9-869B-4349-86CE-3634E92CA49A}" srcOrd="2" destOrd="0" parTransId="{9362110A-B484-483A-97C7-33D65ACA39C4}" sibTransId="{08688D19-62EE-47D0-8ABC-78EAB1B8303C}"/>
    <dgm:cxn modelId="{920F0098-8740-402A-8CF4-46FD90317562}" srcId="{B0BD7F69-9728-46E9-884F-6F4F1D9F859D}" destId="{BD088F9E-DFC1-44EC-ACD1-EBFFF17C729A}" srcOrd="1" destOrd="0" parTransId="{8775094E-6DC8-448F-BDF8-B43680D321F0}" sibTransId="{BCBB976D-D136-4AA6-88DF-A678625C14C3}"/>
    <dgm:cxn modelId="{36588C9F-BF26-4C9B-B9F4-C2895AEE2591}" srcId="{F1D90B8D-4EE0-4089-AFBA-EE5C5F27A8AF}" destId="{24AC5088-2997-4E4C-BED8-D8C8A00BF340}" srcOrd="1" destOrd="0" parTransId="{171E3E0D-F7BC-4731-8FB1-A7459F6CEF6D}" sibTransId="{501A3378-57C9-4023-8B39-D8FDBCEF11AE}"/>
    <dgm:cxn modelId="{7990BBA1-108E-4932-A84C-80FE2550E583}" srcId="{24AC5088-2997-4E4C-BED8-D8C8A00BF340}" destId="{C83731E9-6F6C-4347-B64D-088F54049974}" srcOrd="9" destOrd="0" parTransId="{DDAAD7AE-309E-4D6F-B25F-5400B9FB9DFD}" sibTransId="{353734F4-4333-444D-9990-DE4278DA72A1}"/>
    <dgm:cxn modelId="{1358CDA7-E16C-47D0-B768-C734A5A0DF39}" type="presOf" srcId="{9C5C71C9-869B-4349-86CE-3634E92CA49A}" destId="{484E6602-4EDC-42B2-9EE4-CD30F02FABE9}" srcOrd="0" destOrd="0" presId="urn:microsoft.com/office/officeart/2005/8/layout/process2"/>
    <dgm:cxn modelId="{1BCB26AB-47DA-4407-8173-D497171ED6D5}" srcId="{9C5C71C9-869B-4349-86CE-3634E92CA49A}" destId="{E04A4E64-AF37-4B8D-974D-68DF995A6F61}" srcOrd="1" destOrd="0" parTransId="{90E69BE5-EF41-4058-BCD6-64AC546797B9}" sibTransId="{10DB377D-A563-449B-9428-3EAD5B82464D}"/>
    <dgm:cxn modelId="{6ACFA4B3-ED09-4DC6-848E-A2B0F0D86B09}" type="presOf" srcId="{F1D90B8D-4EE0-4089-AFBA-EE5C5F27A8AF}" destId="{59EA9C7C-1380-43AA-872C-F3A2EDB8E260}" srcOrd="0" destOrd="0" presId="urn:microsoft.com/office/officeart/2005/8/layout/process2"/>
    <dgm:cxn modelId="{BEAE5EB4-3FE1-4651-B24C-EA7D12B556E9}" type="presOf" srcId="{B3BF32DA-AAC6-40DF-8C73-9E461273DB0D}" destId="{C09B7762-B844-4D1D-B2A9-EE71C8D75AAF}" srcOrd="0" destOrd="1" presId="urn:microsoft.com/office/officeart/2005/8/layout/process2"/>
    <dgm:cxn modelId="{B063DBB9-C9EF-40B4-AFAF-BD72EA8EC4C6}" type="presOf" srcId="{F44134FE-7FCC-49C6-99A1-E6B22BBE4B47}" destId="{38332B40-6C96-4933-984E-FF363D93E15D}" srcOrd="0" destOrd="6" presId="urn:microsoft.com/office/officeart/2005/8/layout/process2"/>
    <dgm:cxn modelId="{7760C4C1-738C-4F01-9EB5-228037514210}" type="presOf" srcId="{40EF4902-FC69-4C0A-829E-EE6CC55F81F4}" destId="{484E6602-4EDC-42B2-9EE4-CD30F02FABE9}" srcOrd="0" destOrd="1" presId="urn:microsoft.com/office/officeart/2005/8/layout/process2"/>
    <dgm:cxn modelId="{22076DCE-537B-4FED-9C9A-ED94FF14D07B}" type="presOf" srcId="{AF4F2AAD-6E16-43D0-931E-47C70C2643B1}" destId="{38332B40-6C96-4933-984E-FF363D93E15D}" srcOrd="0" destOrd="4" presId="urn:microsoft.com/office/officeart/2005/8/layout/process2"/>
    <dgm:cxn modelId="{F6A93DE3-7521-4730-94C2-84D5E2E9384E}" type="presOf" srcId="{2BF8B401-A9D4-4641-B89F-4A0AB6BA68F0}" destId="{4BD05636-82A8-42A9-B9A9-4AEBE9F8ACC8}" srcOrd="1" destOrd="0" presId="urn:microsoft.com/office/officeart/2005/8/layout/process2"/>
    <dgm:cxn modelId="{BD7117FC-2F4B-4B20-86A1-7EAF377536FD}" srcId="{24AC5088-2997-4E4C-BED8-D8C8A00BF340}" destId="{C369A8D5-E9F6-4DD1-A977-92F472430152}" srcOrd="0" destOrd="0" parTransId="{4D248B65-0CAA-436F-9996-930E75C8772E}" sibTransId="{498820C7-DF90-400E-946F-6F1C08233C00}"/>
    <dgm:cxn modelId="{223A8F79-F318-4F0C-810A-B95381343B1F}" type="presParOf" srcId="{59EA9C7C-1380-43AA-872C-F3A2EDB8E260}" destId="{C09B7762-B844-4D1D-B2A9-EE71C8D75AAF}" srcOrd="0" destOrd="0" presId="urn:microsoft.com/office/officeart/2005/8/layout/process2"/>
    <dgm:cxn modelId="{5EC112F0-48AD-4B78-9C0A-9D06E3C22307}" type="presParOf" srcId="{59EA9C7C-1380-43AA-872C-F3A2EDB8E260}" destId="{0A8C466F-A4D2-46E7-A0FC-1411B1CB12BB}" srcOrd="1" destOrd="0" presId="urn:microsoft.com/office/officeart/2005/8/layout/process2"/>
    <dgm:cxn modelId="{BEBA27D3-2B0B-4938-AE5F-80C32963D22C}" type="presParOf" srcId="{0A8C466F-A4D2-46E7-A0FC-1411B1CB12BB}" destId="{4BD05636-82A8-42A9-B9A9-4AEBE9F8ACC8}" srcOrd="0" destOrd="0" presId="urn:microsoft.com/office/officeart/2005/8/layout/process2"/>
    <dgm:cxn modelId="{D6918F43-473C-4348-9701-B5DEC534EA22}" type="presParOf" srcId="{59EA9C7C-1380-43AA-872C-F3A2EDB8E260}" destId="{38332B40-6C96-4933-984E-FF363D93E15D}" srcOrd="2" destOrd="0" presId="urn:microsoft.com/office/officeart/2005/8/layout/process2"/>
    <dgm:cxn modelId="{D52E8FB8-6CDB-4A0F-9CF0-72AA3C2805CF}" type="presParOf" srcId="{59EA9C7C-1380-43AA-872C-F3A2EDB8E260}" destId="{F489BE9A-DDAA-45B8-9B3D-E35DB3F80469}" srcOrd="3" destOrd="0" presId="urn:microsoft.com/office/officeart/2005/8/layout/process2"/>
    <dgm:cxn modelId="{F21BF7BC-145A-47BB-9F12-4B1863F7E94F}" type="presParOf" srcId="{F489BE9A-DDAA-45B8-9B3D-E35DB3F80469}" destId="{F5BD963B-2C03-4040-BC4E-E13B9689D228}" srcOrd="0" destOrd="0" presId="urn:microsoft.com/office/officeart/2005/8/layout/process2"/>
    <dgm:cxn modelId="{E0663B5C-5A35-4069-9702-337B66D6B9F3}" type="presParOf" srcId="{59EA9C7C-1380-43AA-872C-F3A2EDB8E260}" destId="{484E6602-4EDC-42B2-9EE4-CD30F02FABE9}" srcOrd="4" destOrd="0" presId="urn:microsoft.com/office/officeart/2005/8/layout/process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9B7762-B844-4D1D-B2A9-EE71C8D75AAF}">
      <dsp:nvSpPr>
        <dsp:cNvPr id="0" name=""/>
        <dsp:cNvSpPr/>
      </dsp:nvSpPr>
      <dsp:spPr>
        <a:xfrm>
          <a:off x="952238" y="36"/>
          <a:ext cx="5518184" cy="2439579"/>
        </a:xfrm>
        <a:prstGeom prst="roundRect">
          <a:avLst>
            <a:gd name="adj" fmla="val 10000"/>
          </a:avLst>
        </a:prstGeom>
        <a:solidFill>
          <a:srgbClr val="FFEECD"/>
        </a:solidFill>
        <a:ln w="28575" cap="flat" cmpd="sng" algn="ctr">
          <a:solidFill>
            <a:srgbClr val="FFC000"/>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l" defTabSz="400050">
            <a:lnSpc>
              <a:spcPct val="90000"/>
            </a:lnSpc>
            <a:spcBef>
              <a:spcPct val="0"/>
            </a:spcBef>
            <a:spcAft>
              <a:spcPct val="35000"/>
            </a:spcAft>
            <a:buNone/>
          </a:pPr>
          <a:r>
            <a:rPr lang="en-US" sz="900" kern="1200"/>
            <a:t>Step 1 - Risk Questionnaire</a:t>
          </a:r>
        </a:p>
        <a:p>
          <a:pPr marL="57150" lvl="1" indent="-57150" algn="l" defTabSz="311150">
            <a:lnSpc>
              <a:spcPct val="90000"/>
            </a:lnSpc>
            <a:spcBef>
              <a:spcPct val="0"/>
            </a:spcBef>
            <a:spcAft>
              <a:spcPct val="15000"/>
            </a:spcAft>
            <a:buChar char="•"/>
          </a:pPr>
          <a:r>
            <a:rPr lang="en-US" sz="700" kern="1200"/>
            <a:t> Questionnaire must be completed by Vendor or JEA Business Owner (on vendor's behalf)</a:t>
          </a:r>
        </a:p>
        <a:p>
          <a:pPr marL="57150" lvl="1" indent="-57150" algn="l" defTabSz="311150">
            <a:lnSpc>
              <a:spcPct val="90000"/>
            </a:lnSpc>
            <a:spcBef>
              <a:spcPct val="0"/>
            </a:spcBef>
            <a:spcAft>
              <a:spcPct val="15000"/>
            </a:spcAft>
            <a:buChar char="•"/>
          </a:pPr>
          <a:r>
            <a:rPr lang="en-US" sz="700" kern="1200"/>
            <a:t> Where applicable, evidence must be included</a:t>
          </a:r>
        </a:p>
        <a:p>
          <a:pPr marL="57150" lvl="1" indent="-57150" algn="l" defTabSz="311150">
            <a:lnSpc>
              <a:spcPct val="90000"/>
            </a:lnSpc>
            <a:spcBef>
              <a:spcPct val="0"/>
            </a:spcBef>
            <a:spcAft>
              <a:spcPct val="15000"/>
            </a:spcAft>
            <a:buChar char="•"/>
          </a:pPr>
          <a:r>
            <a:rPr lang="en-US" sz="700" kern="1200"/>
            <a:t> Complete Section 1 in its entirety before proceeding; this will indicate which questions are required and which are not applicable</a:t>
          </a:r>
        </a:p>
        <a:p>
          <a:pPr marL="57150" lvl="1" indent="-57150" algn="l" defTabSz="311150">
            <a:lnSpc>
              <a:spcPct val="90000"/>
            </a:lnSpc>
            <a:spcBef>
              <a:spcPct val="0"/>
            </a:spcBef>
            <a:spcAft>
              <a:spcPct val="15000"/>
            </a:spcAft>
            <a:buChar char="•"/>
          </a:pPr>
          <a:r>
            <a:rPr lang="en-US" sz="700" kern="1200"/>
            <a:t> Contract/agreement shall not be awarded and no contractor work shall begin prior to completion, review, and approval</a:t>
          </a:r>
        </a:p>
      </dsp:txBody>
      <dsp:txXfrm>
        <a:off x="1023691" y="71489"/>
        <a:ext cx="5375278" cy="2296673"/>
      </dsp:txXfrm>
    </dsp:sp>
    <dsp:sp modelId="{0A8C466F-A4D2-46E7-A0FC-1411B1CB12BB}">
      <dsp:nvSpPr>
        <dsp:cNvPr id="0" name=""/>
        <dsp:cNvSpPr/>
      </dsp:nvSpPr>
      <dsp:spPr>
        <a:xfrm rot="5400000">
          <a:off x="3492366" y="2468811"/>
          <a:ext cx="437928" cy="525514"/>
        </a:xfrm>
        <a:prstGeom prst="rightArrow">
          <a:avLst>
            <a:gd name="adj1" fmla="val 60000"/>
            <a:gd name="adj2" fmla="val 50000"/>
          </a:avLst>
        </a:prstGeom>
        <a:solidFill>
          <a:schemeClr val="tx1">
            <a:lumMod val="50000"/>
            <a:lumOff val="50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p>
      </dsp:txBody>
      <dsp:txXfrm rot="-5400000">
        <a:off x="3553676" y="2512604"/>
        <a:ext cx="315308" cy="306550"/>
      </dsp:txXfrm>
    </dsp:sp>
    <dsp:sp modelId="{38332B40-6C96-4933-984E-FF363D93E15D}">
      <dsp:nvSpPr>
        <dsp:cNvPr id="0" name=""/>
        <dsp:cNvSpPr/>
      </dsp:nvSpPr>
      <dsp:spPr>
        <a:xfrm>
          <a:off x="830132" y="3023521"/>
          <a:ext cx="5762397" cy="1804302"/>
        </a:xfrm>
        <a:prstGeom prst="roundRect">
          <a:avLst>
            <a:gd name="adj" fmla="val 10000"/>
          </a:avLst>
        </a:prstGeom>
        <a:solidFill>
          <a:srgbClr val="FFFF99">
            <a:alpha val="50000"/>
          </a:srgbClr>
        </a:solidFill>
        <a:ln w="28575">
          <a:solidFill>
            <a:srgbClr val="FFFF00"/>
          </a:solidFill>
        </a:ln>
        <a:effectLst/>
      </dsp:spPr>
      <dsp:style>
        <a:lnRef idx="0">
          <a:scrgbClr r="0" g="0" b="0"/>
        </a:lnRef>
        <a:fillRef idx="0">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l" defTabSz="400050">
            <a:lnSpc>
              <a:spcPct val="90000"/>
            </a:lnSpc>
            <a:spcBef>
              <a:spcPct val="0"/>
            </a:spcBef>
            <a:spcAft>
              <a:spcPct val="35000"/>
            </a:spcAft>
            <a:buNone/>
          </a:pPr>
          <a:r>
            <a:rPr lang="en-US" sz="900" kern="1200"/>
            <a:t>Step 2 - JEA Risk Assessment</a:t>
          </a:r>
        </a:p>
        <a:p>
          <a:pPr marL="57150" lvl="1" indent="-57150" algn="l" defTabSz="311150">
            <a:lnSpc>
              <a:spcPct val="90000"/>
            </a:lnSpc>
            <a:spcBef>
              <a:spcPct val="0"/>
            </a:spcBef>
            <a:spcAft>
              <a:spcPct val="15000"/>
            </a:spcAft>
            <a:buChar char="•"/>
          </a:pPr>
          <a:r>
            <a:rPr lang="en-US" sz="700" kern="1200"/>
            <a:t>JEA Business Owner reviews evidence and verifies completion of questionnaire</a:t>
          </a:r>
        </a:p>
        <a:p>
          <a:pPr marL="57150" lvl="1" indent="-57150" algn="l" defTabSz="311150">
            <a:lnSpc>
              <a:spcPct val="90000"/>
            </a:lnSpc>
            <a:spcBef>
              <a:spcPct val="0"/>
            </a:spcBef>
            <a:spcAft>
              <a:spcPct val="15000"/>
            </a:spcAft>
            <a:buChar char="•"/>
          </a:pPr>
          <a:r>
            <a:rPr lang="en-US" sz="700" kern="1200"/>
            <a:t>Vendor may be required to provide additional information and/or documentation</a:t>
          </a:r>
        </a:p>
        <a:p>
          <a:pPr marL="57150" lvl="1" indent="-57150" algn="l" defTabSz="311150">
            <a:lnSpc>
              <a:spcPct val="90000"/>
            </a:lnSpc>
            <a:spcBef>
              <a:spcPct val="0"/>
            </a:spcBef>
            <a:spcAft>
              <a:spcPct val="15000"/>
            </a:spcAft>
            <a:buChar char="•"/>
          </a:pPr>
          <a:r>
            <a:rPr lang="en-US" sz="700" kern="1200"/>
            <a:t>JEA Business Owner must store Risk Assessment and documented evidence in secure designated BCSI storage location on CIP workspace</a:t>
          </a:r>
        </a:p>
        <a:p>
          <a:pPr marL="57150" lvl="1" indent="-57150" algn="l" defTabSz="311150">
            <a:lnSpc>
              <a:spcPct val="90000"/>
            </a:lnSpc>
            <a:spcBef>
              <a:spcPct val="0"/>
            </a:spcBef>
            <a:spcAft>
              <a:spcPct val="15000"/>
            </a:spcAft>
            <a:buChar char="•"/>
          </a:pPr>
          <a:r>
            <a:rPr lang="en-US" sz="700" kern="1200"/>
            <a:t>Once review has been completed, JEA Business Owner will notify CIP Compliance at CIPCompliance@jea.com</a:t>
          </a:r>
        </a:p>
        <a:p>
          <a:pPr marL="57150" lvl="1" indent="-57150" algn="l" defTabSz="311150">
            <a:lnSpc>
              <a:spcPct val="90000"/>
            </a:lnSpc>
            <a:spcBef>
              <a:spcPct val="0"/>
            </a:spcBef>
            <a:spcAft>
              <a:spcPct val="15000"/>
            </a:spcAft>
            <a:buChar char="•"/>
          </a:pPr>
          <a:r>
            <a:rPr lang="en-US" sz="700" kern="1200"/>
            <a:t>For detailed instructions on how to complete the Risk Questionnaire, click icon below</a:t>
          </a:r>
        </a:p>
        <a:p>
          <a:pPr marL="57150" lvl="1" indent="-57150" algn="l" defTabSz="311150">
            <a:lnSpc>
              <a:spcPct val="90000"/>
            </a:lnSpc>
            <a:spcBef>
              <a:spcPct val="0"/>
            </a:spcBef>
            <a:spcAft>
              <a:spcPct val="15000"/>
            </a:spcAft>
            <a:buChar char="•"/>
          </a:pPr>
          <a:endParaRPr lang="en-US" sz="700" kern="1200"/>
        </a:p>
        <a:p>
          <a:pPr marL="57150" lvl="1" indent="-57150" algn="l" defTabSz="311150">
            <a:lnSpc>
              <a:spcPct val="90000"/>
            </a:lnSpc>
            <a:spcBef>
              <a:spcPct val="0"/>
            </a:spcBef>
            <a:spcAft>
              <a:spcPct val="15000"/>
            </a:spcAft>
            <a:buChar char="•"/>
          </a:pPr>
          <a:endParaRPr lang="en-US" sz="700" kern="1200"/>
        </a:p>
        <a:p>
          <a:pPr marL="57150" lvl="1" indent="-57150" algn="l" defTabSz="311150">
            <a:lnSpc>
              <a:spcPct val="90000"/>
            </a:lnSpc>
            <a:spcBef>
              <a:spcPct val="0"/>
            </a:spcBef>
            <a:spcAft>
              <a:spcPct val="15000"/>
            </a:spcAft>
            <a:buChar char="•"/>
          </a:pPr>
          <a:endParaRPr lang="en-US" sz="700" kern="1200"/>
        </a:p>
        <a:p>
          <a:pPr marL="57150" lvl="1" indent="-57150" algn="l" defTabSz="311150">
            <a:lnSpc>
              <a:spcPct val="90000"/>
            </a:lnSpc>
            <a:spcBef>
              <a:spcPct val="0"/>
            </a:spcBef>
            <a:spcAft>
              <a:spcPct val="15000"/>
            </a:spcAft>
            <a:buChar char="•"/>
          </a:pPr>
          <a:endParaRPr lang="en-US" sz="700" kern="1200"/>
        </a:p>
        <a:p>
          <a:pPr marL="57150" lvl="1" indent="-57150" algn="l" defTabSz="311150">
            <a:lnSpc>
              <a:spcPct val="90000"/>
            </a:lnSpc>
            <a:spcBef>
              <a:spcPct val="0"/>
            </a:spcBef>
            <a:spcAft>
              <a:spcPct val="15000"/>
            </a:spcAft>
            <a:buChar char="•"/>
          </a:pPr>
          <a:endParaRPr lang="en-US" sz="700" kern="1200"/>
        </a:p>
      </dsp:txBody>
      <dsp:txXfrm>
        <a:off x="882978" y="3076367"/>
        <a:ext cx="5656705" cy="1698610"/>
      </dsp:txXfrm>
    </dsp:sp>
    <dsp:sp modelId="{F489BE9A-DDAA-45B8-9B3D-E35DB3F80469}">
      <dsp:nvSpPr>
        <dsp:cNvPr id="0" name=""/>
        <dsp:cNvSpPr/>
      </dsp:nvSpPr>
      <dsp:spPr>
        <a:xfrm rot="5400000">
          <a:off x="3492366" y="4857018"/>
          <a:ext cx="437928" cy="525514"/>
        </a:xfrm>
        <a:prstGeom prst="rightArrow">
          <a:avLst>
            <a:gd name="adj1" fmla="val 60000"/>
            <a:gd name="adj2" fmla="val 50000"/>
          </a:avLst>
        </a:prstGeom>
        <a:solidFill>
          <a:schemeClr val="tx1">
            <a:lumMod val="50000"/>
            <a:lumOff val="50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n-US" sz="800" kern="1200"/>
        </a:p>
      </dsp:txBody>
      <dsp:txXfrm rot="-5400000">
        <a:off x="3553676" y="4900811"/>
        <a:ext cx="315308" cy="306550"/>
      </dsp:txXfrm>
    </dsp:sp>
    <dsp:sp modelId="{484E6602-4EDC-42B2-9EE4-CD30F02FABE9}">
      <dsp:nvSpPr>
        <dsp:cNvPr id="0" name=""/>
        <dsp:cNvSpPr/>
      </dsp:nvSpPr>
      <dsp:spPr>
        <a:xfrm>
          <a:off x="849728" y="5411728"/>
          <a:ext cx="5723205" cy="1167810"/>
        </a:xfrm>
        <a:prstGeom prst="roundRect">
          <a:avLst>
            <a:gd name="adj" fmla="val 10000"/>
          </a:avLst>
        </a:prstGeom>
        <a:solidFill>
          <a:schemeClr val="accent1">
            <a:lumMod val="20000"/>
            <a:lumOff val="80000"/>
          </a:schemeClr>
        </a:solidFill>
        <a:ln w="28575" cap="flat" cmpd="sng" algn="ctr">
          <a:solidFill>
            <a:schemeClr val="accent1">
              <a:lumMod val="7500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34290" tIns="34290" rIns="34290" bIns="34290" numCol="1" spcCol="1270" anchor="ctr" anchorCtr="0">
          <a:noAutofit/>
        </a:bodyPr>
        <a:lstStyle/>
        <a:p>
          <a:pPr marL="0" lvl="0" indent="0" algn="l" defTabSz="400050">
            <a:lnSpc>
              <a:spcPct val="90000"/>
            </a:lnSpc>
            <a:spcBef>
              <a:spcPct val="0"/>
            </a:spcBef>
            <a:spcAft>
              <a:spcPct val="35000"/>
            </a:spcAft>
            <a:buNone/>
          </a:pPr>
          <a:r>
            <a:rPr lang="en-US" sz="900" kern="1200"/>
            <a:t>Step 3 - CIP Compliance Review</a:t>
          </a:r>
        </a:p>
        <a:p>
          <a:pPr marL="57150" lvl="1" indent="-57150" algn="l" defTabSz="311150">
            <a:lnSpc>
              <a:spcPct val="90000"/>
            </a:lnSpc>
            <a:spcBef>
              <a:spcPct val="0"/>
            </a:spcBef>
            <a:spcAft>
              <a:spcPct val="15000"/>
            </a:spcAft>
            <a:buChar char="•"/>
          </a:pPr>
          <a:r>
            <a:rPr lang="en-US" sz="700" kern="1200"/>
            <a:t>Questionnaire and Risk Assessment must be submitted to CIP Compliance Team for final review</a:t>
          </a:r>
        </a:p>
        <a:p>
          <a:pPr marL="57150" lvl="1" indent="-57150" algn="l" defTabSz="311150">
            <a:lnSpc>
              <a:spcPct val="90000"/>
            </a:lnSpc>
            <a:spcBef>
              <a:spcPct val="0"/>
            </a:spcBef>
            <a:spcAft>
              <a:spcPct val="15000"/>
            </a:spcAft>
            <a:buChar char="•"/>
          </a:pPr>
          <a:r>
            <a:rPr lang="en-US" sz="700" kern="1200"/>
            <a:t>If approved, Vendor may move forward in procurement process</a:t>
          </a:r>
        </a:p>
      </dsp:txBody>
      <dsp:txXfrm>
        <a:off x="883932" y="5445932"/>
        <a:ext cx="5654797" cy="1099402"/>
      </dsp:txXfrm>
    </dsp:sp>
  </dsp:spTree>
</dsp:drawing>
</file>

<file path=xl/diagrams/layout1.xml><?xml version="1.0" encoding="utf-8"?>
<dgm:layoutDef xmlns:dgm="http://schemas.openxmlformats.org/drawingml/2006/diagram" xmlns:a="http://schemas.openxmlformats.org/drawingml/2006/main" uniqueId="urn:microsoft.com/office/officeart/2005/8/layout/process2">
  <dgm:title val=""/>
  <dgm:desc val=""/>
  <dgm:catLst>
    <dgm:cat type="process" pri="1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resizeHandles val="exact"/>
    </dgm:varLst>
    <dgm:alg type="lin">
      <dgm:param type="linDir" val="fromT"/>
    </dgm:alg>
    <dgm:shape xmlns:r="http://schemas.openxmlformats.org/officeDocument/2006/relationships" r:blip="">
      <dgm:adjLst/>
    </dgm:shape>
    <dgm:presOf/>
    <dgm:constrLst>
      <dgm:constr type="h" for="ch" ptType="node" refType="h"/>
      <dgm:constr type="h" for="ch" ptType="sibTrans" refType="h" refFor="ch" refPtType="node" fact="0.5"/>
      <dgm:constr type="w" for="ch" ptType="node"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choose name="Name0">
          <dgm:if name="Name1" axis="root des" ptType="all node" func="maxDepth" op="gt" val="1">
            <dgm:alg type="tx">
              <dgm:param type="parTxLTRAlign" val="l"/>
              <dgm:param type="parTxRTLAlign" val="r"/>
              <dgm:param type="txAnchorVertCh" val="mid"/>
            </dgm:alg>
          </dgm:if>
          <dgm:else name="Name2">
            <dgm:alg type="tx"/>
          </dgm:else>
        </dgm:choose>
        <dgm:shape xmlns:r="http://schemas.openxmlformats.org/officeDocument/2006/relationships" type="roundRect" r:blip="">
          <dgm:adjLst>
            <dgm:adj idx="1" val="0.1"/>
          </dgm:adjLst>
        </dgm:shape>
        <dgm:presOf axis="desOrSelf" ptType="node"/>
        <dgm:constrLst>
          <dgm:constr type="w" refType="h" fact="1.8"/>
          <dgm:constr type="tMarg" refType="primFontSz" fact="0.3"/>
          <dgm:constr type="bMarg" refType="primFontSz" fact="0.3"/>
          <dgm:constr type="lMarg" refType="primFontSz" fact="0.3"/>
          <dgm:constr type="rMarg" refType="primFontSz" fact="0.3"/>
        </dgm:constrLst>
        <dgm:ruleLst>
          <dgm:rule type="primFontSz" val="18" fact="NaN" max="NaN"/>
          <dgm:rule type="w" val="NaN" fact="4" max="NaN"/>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w" refType="h" fact="0.9"/>
            <dgm:constr type="connDist"/>
            <dgm:constr type="wArH" refType="w" fact="0.5"/>
            <dgm:constr type="hArH" refType="w"/>
            <dgm:constr type="stemThick" refType="w" fact="0.6"/>
            <dgm:constr type="begPad" refType="connDist" fact="0.125"/>
            <dgm:constr type="endPad" refType="connDist" fact="0.125"/>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73269</xdr:rowOff>
    </xdr:from>
    <xdr:to>
      <xdr:col>12</xdr:col>
      <xdr:colOff>107462</xdr:colOff>
      <xdr:row>38</xdr:row>
      <xdr:rowOff>175845</xdr:rowOff>
    </xdr:to>
    <xdr:graphicFrame macro="">
      <xdr:nvGraphicFramePr>
        <xdr:cNvPr id="2" name="Diagra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1:K40"/>
  <sheetViews>
    <sheetView zoomScale="145" zoomScaleNormal="145" workbookViewId="0">
      <selection activeCell="N12" sqref="N12"/>
    </sheetView>
  </sheetViews>
  <sheetFormatPr defaultRowHeight="15" x14ac:dyDescent="0.25"/>
  <sheetData>
    <row r="1" spans="2:11" ht="15.75" thickBot="1" x14ac:dyDescent="0.3">
      <c r="B1" s="29"/>
      <c r="C1" s="29"/>
      <c r="D1" s="29"/>
      <c r="E1" s="29"/>
      <c r="F1" s="29"/>
      <c r="G1" s="29"/>
      <c r="H1" s="29"/>
      <c r="I1" s="29"/>
      <c r="J1" s="29"/>
      <c r="K1" s="29"/>
    </row>
    <row r="2" spans="2:11" x14ac:dyDescent="0.25">
      <c r="B2" s="144" t="s">
        <v>79</v>
      </c>
      <c r="C2" s="145"/>
      <c r="D2" s="145"/>
      <c r="E2" s="145"/>
      <c r="F2" s="145"/>
      <c r="G2" s="145"/>
      <c r="H2" s="145"/>
      <c r="I2" s="145"/>
      <c r="J2" s="145"/>
      <c r="K2" s="146"/>
    </row>
    <row r="3" spans="2:11" ht="27.75" customHeight="1" thickBot="1" x14ac:dyDescent="0.3">
      <c r="B3" s="147"/>
      <c r="C3" s="148"/>
      <c r="D3" s="148"/>
      <c r="E3" s="148"/>
      <c r="F3" s="148"/>
      <c r="G3" s="148"/>
      <c r="H3" s="148"/>
      <c r="I3" s="148"/>
      <c r="J3" s="148"/>
      <c r="K3" s="149"/>
    </row>
    <row r="4" spans="2:11" x14ac:dyDescent="0.25">
      <c r="B4" s="30"/>
      <c r="C4" s="31"/>
      <c r="D4" s="31"/>
      <c r="E4" s="31"/>
      <c r="F4" s="31"/>
      <c r="G4" s="31"/>
      <c r="H4" s="31"/>
      <c r="I4" s="31"/>
      <c r="J4" s="31"/>
      <c r="K4" s="32"/>
    </row>
    <row r="5" spans="2:11" x14ac:dyDescent="0.25">
      <c r="B5" s="30"/>
      <c r="C5" s="31"/>
      <c r="D5" s="31"/>
      <c r="E5" s="31"/>
      <c r="F5" s="31"/>
      <c r="G5" s="31"/>
      <c r="H5" s="31"/>
      <c r="I5" s="31"/>
      <c r="J5" s="31"/>
      <c r="K5" s="32"/>
    </row>
    <row r="6" spans="2:11" x14ac:dyDescent="0.25">
      <c r="B6" s="30"/>
      <c r="C6" s="31"/>
      <c r="D6" s="31"/>
      <c r="E6" s="31"/>
      <c r="F6" s="31"/>
      <c r="G6" s="31"/>
      <c r="H6" s="31"/>
      <c r="I6" s="31"/>
      <c r="J6" s="31"/>
      <c r="K6" s="32"/>
    </row>
    <row r="7" spans="2:11" x14ac:dyDescent="0.25">
      <c r="B7" s="30"/>
      <c r="C7" s="31"/>
      <c r="D7" s="31"/>
      <c r="E7" s="31"/>
      <c r="F7" s="31"/>
      <c r="G7" s="31"/>
      <c r="H7" s="31"/>
      <c r="I7" s="31"/>
      <c r="J7" s="31"/>
      <c r="K7" s="32"/>
    </row>
    <row r="8" spans="2:11" x14ac:dyDescent="0.25">
      <c r="B8" s="30"/>
      <c r="C8" s="31"/>
      <c r="D8" s="31"/>
      <c r="E8" s="31"/>
      <c r="F8" s="31"/>
      <c r="G8" s="31"/>
      <c r="H8" s="31"/>
      <c r="I8" s="31"/>
      <c r="J8" s="31"/>
      <c r="K8" s="32"/>
    </row>
    <row r="9" spans="2:11" x14ac:dyDescent="0.25">
      <c r="B9" s="30"/>
      <c r="C9" s="31"/>
      <c r="D9" s="31"/>
      <c r="E9" s="31"/>
      <c r="F9" s="31"/>
      <c r="G9" s="31"/>
      <c r="H9" s="31"/>
      <c r="I9" s="31"/>
      <c r="J9" s="31"/>
      <c r="K9" s="32"/>
    </row>
    <row r="10" spans="2:11" x14ac:dyDescent="0.25">
      <c r="B10" s="30"/>
      <c r="C10" s="31"/>
      <c r="D10" s="31"/>
      <c r="E10" s="31"/>
      <c r="F10" s="31"/>
      <c r="G10" s="31"/>
      <c r="H10" s="31"/>
      <c r="I10" s="31"/>
      <c r="J10" s="31"/>
      <c r="K10" s="32"/>
    </row>
    <row r="11" spans="2:11" x14ac:dyDescent="0.25">
      <c r="B11" s="30"/>
      <c r="C11" s="31"/>
      <c r="D11" s="31"/>
      <c r="E11" s="31"/>
      <c r="F11" s="31"/>
      <c r="G11" s="31"/>
      <c r="H11" s="31"/>
      <c r="I11" s="31"/>
      <c r="J11" s="31"/>
      <c r="K11" s="32"/>
    </row>
    <row r="12" spans="2:11" x14ac:dyDescent="0.25">
      <c r="B12" s="30"/>
      <c r="C12" s="31"/>
      <c r="D12" s="31"/>
      <c r="E12" s="31"/>
      <c r="F12" s="31"/>
      <c r="G12" s="31"/>
      <c r="H12" s="31"/>
      <c r="I12" s="31"/>
      <c r="J12" s="31"/>
      <c r="K12" s="32"/>
    </row>
    <row r="13" spans="2:11" x14ac:dyDescent="0.25">
      <c r="B13" s="30"/>
      <c r="C13" s="31"/>
      <c r="D13" s="31"/>
      <c r="E13" s="31"/>
      <c r="F13" s="31"/>
      <c r="G13" s="31"/>
      <c r="H13" s="31"/>
      <c r="I13" s="31"/>
      <c r="J13" s="31"/>
      <c r="K13" s="32"/>
    </row>
    <row r="14" spans="2:11" x14ac:dyDescent="0.25">
      <c r="B14" s="30"/>
      <c r="C14" s="31"/>
      <c r="D14" s="31"/>
      <c r="E14" s="31"/>
      <c r="F14" s="31"/>
      <c r="G14" s="31"/>
      <c r="H14" s="31"/>
      <c r="I14" s="31"/>
      <c r="J14" s="31"/>
      <c r="K14" s="32"/>
    </row>
    <row r="15" spans="2:11" x14ac:dyDescent="0.25">
      <c r="B15" s="30"/>
      <c r="C15" s="31"/>
      <c r="D15" s="31"/>
      <c r="E15" s="31"/>
      <c r="F15" s="31"/>
      <c r="G15" s="31"/>
      <c r="H15" s="31"/>
      <c r="I15" s="31"/>
      <c r="J15" s="31"/>
      <c r="K15" s="32"/>
    </row>
    <row r="16" spans="2:11" x14ac:dyDescent="0.25">
      <c r="B16" s="30"/>
      <c r="C16" s="31"/>
      <c r="D16" s="31"/>
      <c r="E16" s="31"/>
      <c r="F16" s="31"/>
      <c r="G16" s="31"/>
      <c r="H16" s="31"/>
      <c r="I16" s="31"/>
      <c r="J16" s="31"/>
      <c r="K16" s="32"/>
    </row>
    <row r="17" spans="2:11" x14ac:dyDescent="0.25">
      <c r="B17" s="30"/>
      <c r="C17" s="31"/>
      <c r="D17" s="31"/>
      <c r="E17" s="31"/>
      <c r="F17" s="31"/>
      <c r="G17" s="31"/>
      <c r="H17" s="31"/>
      <c r="I17" s="31"/>
      <c r="J17" s="31"/>
      <c r="K17" s="32"/>
    </row>
    <row r="18" spans="2:11" x14ac:dyDescent="0.25">
      <c r="B18" s="30"/>
      <c r="C18" s="31"/>
      <c r="D18" s="31"/>
      <c r="E18" s="31"/>
      <c r="F18" s="31"/>
      <c r="G18" s="31"/>
      <c r="H18" s="31"/>
      <c r="I18" s="31"/>
      <c r="J18" s="31"/>
      <c r="K18" s="32"/>
    </row>
    <row r="19" spans="2:11" x14ac:dyDescent="0.25">
      <c r="B19" s="30"/>
      <c r="C19" s="31"/>
      <c r="D19" s="31"/>
      <c r="E19" s="31"/>
      <c r="F19" s="31"/>
      <c r="G19" s="31"/>
      <c r="H19" s="31"/>
      <c r="I19" s="31"/>
      <c r="J19" s="31"/>
      <c r="K19" s="32"/>
    </row>
    <row r="20" spans="2:11" x14ac:dyDescent="0.25">
      <c r="B20" s="30"/>
      <c r="C20" s="31"/>
      <c r="D20" s="31"/>
      <c r="E20" s="31"/>
      <c r="F20" s="31"/>
      <c r="G20" s="31"/>
      <c r="H20" s="31"/>
      <c r="I20" s="31"/>
      <c r="J20" s="31"/>
      <c r="K20" s="32"/>
    </row>
    <row r="21" spans="2:11" x14ac:dyDescent="0.25">
      <c r="B21" s="30"/>
      <c r="C21" s="31"/>
      <c r="D21" s="31"/>
      <c r="E21" s="31"/>
      <c r="F21" s="31"/>
      <c r="G21" s="31"/>
      <c r="H21" s="31"/>
      <c r="I21" s="31"/>
      <c r="J21" s="31"/>
      <c r="K21" s="32"/>
    </row>
    <row r="22" spans="2:11" x14ac:dyDescent="0.25">
      <c r="B22" s="30"/>
      <c r="C22" s="31"/>
      <c r="D22" s="31"/>
      <c r="E22" s="31"/>
      <c r="F22" s="31"/>
      <c r="G22" s="31"/>
      <c r="H22" s="31"/>
      <c r="I22" s="31"/>
      <c r="J22" s="31"/>
      <c r="K22" s="32"/>
    </row>
    <row r="23" spans="2:11" x14ac:dyDescent="0.25">
      <c r="B23" s="30"/>
      <c r="C23" s="31"/>
      <c r="D23" s="31"/>
      <c r="E23" s="31"/>
      <c r="F23" s="31"/>
      <c r="G23" s="31"/>
      <c r="H23" s="31"/>
      <c r="I23" s="31"/>
      <c r="J23" s="31"/>
      <c r="K23" s="32"/>
    </row>
    <row r="24" spans="2:11" s="29" customFormat="1" x14ac:dyDescent="0.25">
      <c r="B24" s="30"/>
      <c r="C24" s="31"/>
      <c r="D24" s="31"/>
      <c r="E24" s="31"/>
      <c r="F24" s="31"/>
      <c r="G24" s="31"/>
      <c r="H24" s="31"/>
      <c r="I24" s="31"/>
      <c r="J24" s="31"/>
      <c r="K24" s="32"/>
    </row>
    <row r="25" spans="2:11" s="29" customFormat="1" x14ac:dyDescent="0.25">
      <c r="B25" s="30"/>
      <c r="C25" s="31"/>
      <c r="D25" s="31"/>
      <c r="E25" s="31"/>
      <c r="F25" s="31"/>
      <c r="G25" s="31"/>
      <c r="H25" s="31"/>
      <c r="I25" s="31"/>
      <c r="J25" s="31"/>
      <c r="K25" s="32"/>
    </row>
    <row r="26" spans="2:11" s="29" customFormat="1" x14ac:dyDescent="0.25">
      <c r="B26" s="30"/>
      <c r="C26" s="31"/>
      <c r="D26" s="31"/>
      <c r="E26" s="31"/>
      <c r="F26" s="31"/>
      <c r="G26" s="31"/>
      <c r="H26" s="31"/>
      <c r="I26" s="31"/>
      <c r="J26" s="31"/>
      <c r="K26" s="32"/>
    </row>
    <row r="27" spans="2:11" x14ac:dyDescent="0.25">
      <c r="B27" s="30"/>
      <c r="C27" s="31"/>
      <c r="D27" s="31"/>
      <c r="E27" s="31"/>
      <c r="F27" s="31"/>
      <c r="G27" s="31"/>
      <c r="H27" s="31"/>
      <c r="I27" s="31"/>
      <c r="J27" s="31"/>
      <c r="K27" s="32"/>
    </row>
    <row r="28" spans="2:11" s="29" customFormat="1" x14ac:dyDescent="0.25">
      <c r="B28" s="30"/>
      <c r="C28" s="31"/>
      <c r="D28" s="31"/>
      <c r="E28" s="31"/>
      <c r="F28" s="31"/>
      <c r="G28" s="31"/>
      <c r="H28" s="31"/>
      <c r="I28" s="31"/>
      <c r="J28" s="31"/>
      <c r="K28" s="32"/>
    </row>
    <row r="29" spans="2:11" x14ac:dyDescent="0.25">
      <c r="B29" s="30"/>
      <c r="C29" s="31"/>
      <c r="D29" s="31"/>
      <c r="E29" s="31"/>
      <c r="F29" s="31"/>
      <c r="G29" s="31"/>
      <c r="H29" s="31"/>
      <c r="I29" s="31"/>
      <c r="J29" s="31"/>
      <c r="K29" s="32"/>
    </row>
    <row r="30" spans="2:11" x14ac:dyDescent="0.25">
      <c r="B30" s="30"/>
      <c r="C30" s="31"/>
      <c r="D30" s="31"/>
      <c r="E30" s="31"/>
      <c r="F30" s="31"/>
      <c r="G30" s="31"/>
      <c r="H30" s="31"/>
      <c r="I30" s="31"/>
      <c r="J30" s="31"/>
      <c r="K30" s="32"/>
    </row>
    <row r="31" spans="2:11" x14ac:dyDescent="0.25">
      <c r="B31" s="30"/>
      <c r="C31" s="31"/>
      <c r="D31" s="31"/>
      <c r="E31" s="31"/>
      <c r="F31" s="31"/>
      <c r="G31" s="31"/>
      <c r="H31" s="31"/>
      <c r="I31" s="31"/>
      <c r="J31" s="31"/>
      <c r="K31" s="32"/>
    </row>
    <row r="32" spans="2:11" x14ac:dyDescent="0.25">
      <c r="B32" s="30"/>
      <c r="C32" s="31"/>
      <c r="D32" s="31"/>
      <c r="E32" s="31"/>
      <c r="F32" s="31"/>
      <c r="G32" s="31"/>
      <c r="H32" s="31"/>
      <c r="I32" s="31"/>
      <c r="J32" s="31"/>
      <c r="K32" s="32"/>
    </row>
    <row r="33" spans="2:11" x14ac:dyDescent="0.25">
      <c r="B33" s="30"/>
      <c r="C33" s="31"/>
      <c r="D33" s="31"/>
      <c r="E33" s="31"/>
      <c r="F33" s="31"/>
      <c r="G33" s="31"/>
      <c r="H33" s="31"/>
      <c r="I33" s="31"/>
      <c r="J33" s="31"/>
      <c r="K33" s="32"/>
    </row>
    <row r="34" spans="2:11" x14ac:dyDescent="0.25">
      <c r="B34" s="30"/>
      <c r="C34" s="31"/>
      <c r="D34" s="31"/>
      <c r="E34" s="31"/>
      <c r="F34" s="31"/>
      <c r="G34" s="31"/>
      <c r="H34" s="31"/>
      <c r="I34" s="31"/>
      <c r="J34" s="31"/>
      <c r="K34" s="32"/>
    </row>
    <row r="35" spans="2:11" x14ac:dyDescent="0.25">
      <c r="B35" s="30"/>
      <c r="C35" s="31"/>
      <c r="D35" s="31"/>
      <c r="E35" s="31"/>
      <c r="F35" s="31"/>
      <c r="G35" s="31"/>
      <c r="H35" s="31"/>
      <c r="I35" s="31"/>
      <c r="J35" s="31"/>
      <c r="K35" s="32"/>
    </row>
    <row r="36" spans="2:11" x14ac:dyDescent="0.25">
      <c r="B36" s="30"/>
      <c r="C36" s="31"/>
      <c r="D36" s="31"/>
      <c r="E36" s="31"/>
      <c r="F36" s="31"/>
      <c r="G36" s="31"/>
      <c r="H36" s="31"/>
      <c r="I36" s="31"/>
      <c r="J36" s="31"/>
      <c r="K36" s="32"/>
    </row>
    <row r="37" spans="2:11" s="29" customFormat="1" x14ac:dyDescent="0.25">
      <c r="B37" s="30"/>
      <c r="C37" s="31"/>
      <c r="D37" s="31"/>
      <c r="E37" s="31"/>
      <c r="F37" s="31"/>
      <c r="G37" s="31"/>
      <c r="H37" s="31"/>
      <c r="I37" s="31"/>
      <c r="J37" s="31"/>
      <c r="K37" s="32"/>
    </row>
    <row r="38" spans="2:11" s="29" customFormat="1" x14ac:dyDescent="0.25">
      <c r="B38" s="30"/>
      <c r="C38" s="31"/>
      <c r="D38" s="31"/>
      <c r="E38" s="31"/>
      <c r="F38" s="31"/>
      <c r="G38" s="31"/>
      <c r="H38" s="31"/>
      <c r="I38" s="31"/>
      <c r="J38" s="31"/>
      <c r="K38" s="32"/>
    </row>
    <row r="39" spans="2:11" s="29" customFormat="1" x14ac:dyDescent="0.25">
      <c r="B39" s="30"/>
      <c r="C39" s="31"/>
      <c r="D39" s="31"/>
      <c r="E39" s="31"/>
      <c r="F39" s="31"/>
      <c r="G39" s="31"/>
      <c r="H39" s="31"/>
      <c r="I39" s="31"/>
      <c r="J39" s="31"/>
      <c r="K39" s="32"/>
    </row>
    <row r="40" spans="2:11" ht="15.75" thickBot="1" x14ac:dyDescent="0.3">
      <c r="B40" s="33"/>
      <c r="C40" s="34"/>
      <c r="D40" s="34"/>
      <c r="E40" s="34"/>
      <c r="F40" s="34"/>
      <c r="G40" s="34"/>
      <c r="H40" s="34"/>
      <c r="I40" s="34"/>
      <c r="J40" s="34"/>
      <c r="K40" s="35"/>
    </row>
  </sheetData>
  <sheetProtection algorithmName="SHA-512" hashValue="AuWEdOL7JQVv9MDbMSMcwHlr8Ud/o39FeufAKRnawPEjH18eeLFq2jl7tlmRdxL0+wwGw/DH2ky/wzl19DRCiA==" saltValue="1+GSwj36F+BcK1seuK+JKQ==" spinCount="100000" sheet="1" selectLockedCells="1" selectUnlockedCells="1"/>
  <mergeCells count="1">
    <mergeCell ref="B2:K3"/>
  </mergeCells>
  <pageMargins left="0.7" right="0.7" top="0.75" bottom="0.75" header="0.3" footer="0.3"/>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C1:AF97"/>
  <sheetViews>
    <sheetView tabSelected="1" topLeftCell="C1" zoomScale="115" zoomScaleNormal="115" workbookViewId="0">
      <selection activeCell="J6" sqref="J6:Y6"/>
    </sheetView>
  </sheetViews>
  <sheetFormatPr defaultRowHeight="15" x14ac:dyDescent="0.25"/>
  <cols>
    <col min="1" max="2" width="0" hidden="1" customWidth="1"/>
    <col min="3" max="3" width="6.7109375" customWidth="1"/>
    <col min="5" max="5" width="4" customWidth="1"/>
    <col min="6" max="6" width="9.140625" customWidth="1"/>
    <col min="7" max="7" width="4.5703125" customWidth="1"/>
    <col min="8" max="8" width="6.85546875" customWidth="1"/>
    <col min="9" max="9" width="6.5703125" customWidth="1"/>
    <col min="10" max="10" width="16.85546875" customWidth="1"/>
    <col min="11" max="11" width="10.42578125" customWidth="1"/>
    <col min="12" max="12" width="9.85546875" customWidth="1"/>
    <col min="13" max="13" width="4.42578125" customWidth="1"/>
    <col min="14" max="14" width="0.42578125" customWidth="1"/>
    <col min="15" max="15" width="0.7109375" customWidth="1"/>
    <col min="16" max="16" width="0.5703125" customWidth="1"/>
    <col min="17" max="18" width="9.140625" style="3"/>
    <col min="26" max="26" width="9" customWidth="1"/>
    <col min="28" max="28" width="9.140625" customWidth="1"/>
    <col min="29" max="30" width="9.28515625" hidden="1" customWidth="1"/>
    <col min="31" max="31" width="11.140625" hidden="1" customWidth="1"/>
    <col min="32" max="32" width="9.140625" hidden="1" customWidth="1"/>
  </cols>
  <sheetData>
    <row r="1" spans="3:31" ht="47.25" customHeight="1" thickBot="1" x14ac:dyDescent="0.3">
      <c r="C1" s="19"/>
      <c r="D1" s="190" t="s">
        <v>74</v>
      </c>
      <c r="E1" s="191"/>
      <c r="F1" s="191"/>
      <c r="G1" s="191"/>
      <c r="H1" s="191"/>
      <c r="I1" s="191"/>
      <c r="J1" s="191"/>
      <c r="K1" s="191"/>
      <c r="L1" s="191"/>
      <c r="M1" s="191"/>
      <c r="N1" s="191"/>
      <c r="O1" s="191"/>
      <c r="P1" s="191"/>
      <c r="Q1" s="191"/>
      <c r="R1" s="191"/>
      <c r="S1" s="191"/>
      <c r="T1" s="191"/>
      <c r="U1" s="191"/>
      <c r="V1" s="191"/>
      <c r="W1" s="191"/>
      <c r="X1" s="191"/>
      <c r="Y1" s="191"/>
      <c r="Z1" s="191"/>
      <c r="AA1" s="192"/>
      <c r="AB1" s="19"/>
    </row>
    <row r="2" spans="3:31" x14ac:dyDescent="0.25">
      <c r="C2" s="19"/>
      <c r="D2" s="19"/>
      <c r="E2" s="19"/>
      <c r="F2" s="19"/>
      <c r="G2" s="19"/>
      <c r="H2" s="19"/>
      <c r="I2" s="19"/>
      <c r="J2" s="19"/>
      <c r="K2" s="19"/>
      <c r="L2" s="19"/>
      <c r="M2" s="19"/>
      <c r="N2" s="19"/>
      <c r="O2" s="19"/>
      <c r="P2" s="19"/>
      <c r="Q2" s="22"/>
      <c r="R2" s="22"/>
      <c r="S2" s="19"/>
      <c r="T2" s="19"/>
      <c r="U2" s="19"/>
      <c r="V2" s="19"/>
      <c r="W2" s="19"/>
      <c r="X2" s="19"/>
      <c r="Y2" s="19"/>
      <c r="Z2" s="19"/>
      <c r="AA2" s="19"/>
      <c r="AB2" s="19"/>
    </row>
    <row r="3" spans="3:31" ht="6" customHeight="1" thickBot="1" x14ac:dyDescent="0.3">
      <c r="C3" s="19"/>
      <c r="D3" s="19"/>
      <c r="E3" s="19"/>
      <c r="F3" s="19"/>
      <c r="G3" s="19"/>
      <c r="H3" s="19"/>
      <c r="I3" s="19"/>
      <c r="J3" s="19"/>
      <c r="K3" s="19"/>
      <c r="L3" s="19"/>
      <c r="M3" s="19"/>
      <c r="N3" s="19"/>
      <c r="O3" s="19"/>
      <c r="P3" s="19"/>
      <c r="Q3" s="22"/>
      <c r="R3" s="22"/>
      <c r="S3" s="19"/>
      <c r="T3" s="19"/>
      <c r="U3" s="19"/>
      <c r="V3" s="19"/>
      <c r="W3" s="19"/>
      <c r="X3" s="19"/>
      <c r="Y3" s="19"/>
      <c r="Z3" s="19"/>
      <c r="AA3" s="19"/>
      <c r="AB3" s="19"/>
    </row>
    <row r="4" spans="3:31" ht="15.75" thickBot="1" x14ac:dyDescent="0.3">
      <c r="C4" s="19"/>
      <c r="D4" s="201" t="s">
        <v>60</v>
      </c>
      <c r="E4" s="202"/>
      <c r="F4" s="202"/>
      <c r="G4" s="202"/>
      <c r="H4" s="202"/>
      <c r="I4" s="202"/>
      <c r="J4" s="202"/>
      <c r="K4" s="202"/>
      <c r="L4" s="202"/>
      <c r="M4" s="202"/>
      <c r="N4" s="202"/>
      <c r="O4" s="202"/>
      <c r="P4" s="202"/>
      <c r="Q4" s="202"/>
      <c r="R4" s="202"/>
      <c r="S4" s="202"/>
      <c r="T4" s="202"/>
      <c r="U4" s="202"/>
      <c r="V4" s="202"/>
      <c r="W4" s="202"/>
      <c r="X4" s="202"/>
      <c r="Y4" s="202"/>
      <c r="Z4" s="202"/>
      <c r="AA4" s="203"/>
      <c r="AB4" s="19"/>
    </row>
    <row r="5" spans="3:31" x14ac:dyDescent="0.25">
      <c r="C5" s="19"/>
      <c r="D5" s="4"/>
      <c r="E5" s="5"/>
      <c r="F5" s="5"/>
      <c r="G5" s="5"/>
      <c r="H5" s="5"/>
      <c r="I5" s="5"/>
      <c r="J5" s="5"/>
      <c r="K5" s="5"/>
      <c r="L5" s="5"/>
      <c r="M5" s="5"/>
      <c r="N5" s="5"/>
      <c r="O5" s="5"/>
      <c r="P5" s="5"/>
      <c r="Q5" s="18"/>
      <c r="R5" s="18"/>
      <c r="S5" s="5"/>
      <c r="T5" s="5"/>
      <c r="U5" s="5"/>
      <c r="V5" s="5"/>
      <c r="W5" s="5"/>
      <c r="X5" s="5"/>
      <c r="Y5" s="5"/>
      <c r="Z5" s="5"/>
      <c r="AA5" s="6"/>
      <c r="AB5" s="19"/>
    </row>
    <row r="6" spans="3:31" ht="19.5" customHeight="1" x14ac:dyDescent="0.25">
      <c r="C6" s="19"/>
      <c r="D6" s="198" t="s">
        <v>26</v>
      </c>
      <c r="E6" s="199"/>
      <c r="F6" s="199"/>
      <c r="G6" s="199"/>
      <c r="H6" s="199"/>
      <c r="I6" s="200"/>
      <c r="J6" s="240"/>
      <c r="K6" s="241"/>
      <c r="L6" s="241"/>
      <c r="M6" s="241"/>
      <c r="N6" s="241"/>
      <c r="O6" s="241"/>
      <c r="P6" s="241"/>
      <c r="Q6" s="241"/>
      <c r="R6" s="241"/>
      <c r="S6" s="241"/>
      <c r="T6" s="241"/>
      <c r="U6" s="241"/>
      <c r="V6" s="241"/>
      <c r="W6" s="241"/>
      <c r="X6" s="241"/>
      <c r="Y6" s="242"/>
      <c r="Z6" s="44"/>
      <c r="AA6" s="8"/>
      <c r="AB6" s="19"/>
    </row>
    <row r="7" spans="3:31" ht="8.25" customHeight="1" x14ac:dyDescent="0.25">
      <c r="C7" s="19"/>
      <c r="D7" s="4"/>
      <c r="E7" s="5"/>
      <c r="F7" s="5"/>
      <c r="G7" s="5"/>
      <c r="H7" s="5"/>
      <c r="I7" s="5"/>
      <c r="J7" s="5"/>
      <c r="K7" s="5"/>
      <c r="L7" s="5"/>
      <c r="M7" s="5"/>
      <c r="N7" s="5"/>
      <c r="O7" s="5"/>
      <c r="P7" s="5"/>
      <c r="Q7" s="18"/>
      <c r="R7" s="18"/>
      <c r="S7" s="5"/>
      <c r="T7" s="5"/>
      <c r="U7" s="5"/>
      <c r="V7" s="5"/>
      <c r="W7" s="5"/>
      <c r="X7" s="5"/>
      <c r="Y7" s="5"/>
      <c r="Z7" s="5"/>
      <c r="AA7" s="6"/>
      <c r="AB7" s="19"/>
    </row>
    <row r="8" spans="3:31" ht="17.45" customHeight="1" x14ac:dyDescent="0.25">
      <c r="C8" s="19"/>
      <c r="D8" s="198" t="s">
        <v>117</v>
      </c>
      <c r="E8" s="199"/>
      <c r="F8" s="199"/>
      <c r="G8" s="199"/>
      <c r="H8" s="200"/>
      <c r="I8" s="209"/>
      <c r="J8" s="209"/>
      <c r="K8" s="209"/>
      <c r="L8" s="209"/>
      <c r="M8" s="209"/>
      <c r="N8" s="209"/>
      <c r="O8" s="209"/>
      <c r="P8" s="209"/>
      <c r="Q8" s="209"/>
      <c r="R8" s="209"/>
      <c r="S8" s="14"/>
      <c r="T8" s="243" t="s">
        <v>135</v>
      </c>
      <c r="U8" s="243"/>
      <c r="V8" s="243"/>
      <c r="W8" s="243"/>
      <c r="X8" s="204" t="s">
        <v>154</v>
      </c>
      <c r="Y8" s="205"/>
      <c r="Z8" s="206"/>
      <c r="AA8" s="8"/>
      <c r="AB8" s="19"/>
    </row>
    <row r="9" spans="3:31" ht="8.25" customHeight="1" x14ac:dyDescent="0.25">
      <c r="C9" s="19"/>
      <c r="D9" s="7"/>
      <c r="E9" s="36"/>
      <c r="F9" s="43"/>
      <c r="G9" s="36"/>
      <c r="H9" s="36"/>
      <c r="I9" s="43"/>
      <c r="J9" s="9"/>
      <c r="K9" s="9"/>
      <c r="L9" s="9"/>
      <c r="M9" s="9"/>
      <c r="N9" s="9"/>
      <c r="O9" s="9"/>
      <c r="P9" s="9"/>
      <c r="Q9" s="9"/>
      <c r="R9" s="9"/>
      <c r="S9" s="9"/>
      <c r="T9" s="9"/>
      <c r="U9" s="9"/>
      <c r="V9" s="9"/>
      <c r="W9" s="10"/>
      <c r="X9" s="9"/>
      <c r="Y9" s="10"/>
      <c r="Z9" s="10"/>
      <c r="AA9" s="8"/>
      <c r="AB9" s="19"/>
    </row>
    <row r="10" spans="3:31" ht="18" customHeight="1" x14ac:dyDescent="0.25">
      <c r="C10" s="19"/>
      <c r="D10" s="198" t="s">
        <v>118</v>
      </c>
      <c r="E10" s="199"/>
      <c r="F10" s="199"/>
      <c r="G10" s="199"/>
      <c r="H10" s="200"/>
      <c r="I10" s="209"/>
      <c r="J10" s="209"/>
      <c r="K10" s="209"/>
      <c r="L10" s="209"/>
      <c r="M10" s="209"/>
      <c r="N10" s="209"/>
      <c r="O10" s="209"/>
      <c r="P10" s="36"/>
      <c r="Q10" s="36"/>
      <c r="R10" s="36"/>
      <c r="S10" s="243" t="s">
        <v>100</v>
      </c>
      <c r="T10" s="243"/>
      <c r="U10" s="243"/>
      <c r="V10" s="243"/>
      <c r="W10" s="255"/>
      <c r="X10" s="204"/>
      <c r="Y10" s="205"/>
      <c r="Z10" s="206"/>
      <c r="AA10" s="8"/>
      <c r="AB10" s="19"/>
    </row>
    <row r="11" spans="3:31" ht="7.5" customHeight="1" x14ac:dyDescent="0.25">
      <c r="C11" s="19"/>
      <c r="D11" s="11"/>
      <c r="E11" s="43"/>
      <c r="F11" s="43"/>
      <c r="G11" s="10"/>
      <c r="H11" s="43"/>
      <c r="I11" s="43"/>
      <c r="J11" s="36"/>
      <c r="K11" s="36"/>
      <c r="L11" s="36"/>
      <c r="M11" s="36"/>
      <c r="N11" s="36"/>
      <c r="O11" s="36"/>
      <c r="P11" s="10"/>
      <c r="Q11" s="9"/>
      <c r="R11" s="9"/>
      <c r="S11" s="10"/>
      <c r="T11" s="10"/>
      <c r="U11" s="10"/>
      <c r="V11" s="10"/>
      <c r="W11" s="10"/>
      <c r="X11" s="10"/>
      <c r="Y11" s="10"/>
      <c r="Z11" s="10"/>
      <c r="AA11" s="8"/>
      <c r="AB11" s="19"/>
    </row>
    <row r="12" spans="3:31" ht="18.95" customHeight="1" x14ac:dyDescent="0.25">
      <c r="C12" s="19"/>
      <c r="D12" s="198" t="s">
        <v>116</v>
      </c>
      <c r="E12" s="199"/>
      <c r="F12" s="199"/>
      <c r="G12" s="199"/>
      <c r="H12" s="200"/>
      <c r="I12" s="244"/>
      <c r="J12" s="205"/>
      <c r="K12" s="206"/>
      <c r="L12" s="36"/>
      <c r="M12" s="36"/>
      <c r="N12" s="199" t="s">
        <v>114</v>
      </c>
      <c r="O12" s="199"/>
      <c r="P12" s="199"/>
      <c r="Q12" s="199"/>
      <c r="R12" s="199"/>
      <c r="S12" s="199"/>
      <c r="T12" s="199"/>
      <c r="U12" s="199"/>
      <c r="V12" s="199"/>
      <c r="W12" s="200"/>
      <c r="X12" s="245"/>
      <c r="Y12" s="246"/>
      <c r="Z12" s="247"/>
      <c r="AA12" s="8"/>
      <c r="AB12" s="19"/>
      <c r="AC12" s="29"/>
      <c r="AD12" s="29"/>
      <c r="AE12" s="29"/>
    </row>
    <row r="13" spans="3:31" ht="8.25" customHeight="1" x14ac:dyDescent="0.25">
      <c r="C13" s="19"/>
      <c r="D13" s="12"/>
      <c r="E13" s="43"/>
      <c r="F13" s="9"/>
      <c r="G13" s="43"/>
      <c r="H13" s="43"/>
      <c r="I13" s="9"/>
      <c r="J13" s="43"/>
      <c r="K13" s="43"/>
      <c r="L13" s="9"/>
      <c r="M13" s="9"/>
      <c r="N13" s="9"/>
      <c r="O13" s="9"/>
      <c r="P13" s="9"/>
      <c r="Q13" s="9"/>
      <c r="R13" s="9"/>
      <c r="S13" s="9"/>
      <c r="T13" s="9"/>
      <c r="U13" s="9"/>
      <c r="V13" s="10"/>
      <c r="W13" s="9"/>
      <c r="X13" s="10"/>
      <c r="Y13" s="10"/>
      <c r="Z13" s="9"/>
      <c r="AA13" s="8"/>
      <c r="AB13" s="19"/>
    </row>
    <row r="14" spans="3:31" ht="19.5" customHeight="1" x14ac:dyDescent="0.25">
      <c r="C14" s="19"/>
      <c r="D14" s="198" t="s">
        <v>119</v>
      </c>
      <c r="E14" s="199"/>
      <c r="F14" s="199"/>
      <c r="G14" s="199"/>
      <c r="H14" s="200"/>
      <c r="I14" s="244"/>
      <c r="J14" s="205"/>
      <c r="K14" s="206"/>
      <c r="L14" s="36"/>
      <c r="M14" s="36"/>
      <c r="N14" s="77"/>
      <c r="O14" s="77"/>
      <c r="P14" s="77"/>
      <c r="Q14" s="77"/>
      <c r="R14" s="88"/>
      <c r="S14" s="77"/>
      <c r="T14" s="243" t="s">
        <v>27</v>
      </c>
      <c r="U14" s="243"/>
      <c r="V14" s="243"/>
      <c r="W14" s="255"/>
      <c r="X14" s="245"/>
      <c r="Y14" s="246"/>
      <c r="Z14" s="247"/>
      <c r="AA14" s="8"/>
      <c r="AB14" s="19"/>
    </row>
    <row r="15" spans="3:31" s="29" customFormat="1" ht="6.75" customHeight="1" x14ac:dyDescent="0.25">
      <c r="C15" s="19"/>
      <c r="D15" s="113"/>
      <c r="E15" s="112"/>
      <c r="F15" s="112"/>
      <c r="G15" s="112"/>
      <c r="H15" s="112"/>
      <c r="I15" s="9"/>
      <c r="J15" s="9"/>
      <c r="K15" s="9"/>
      <c r="L15" s="36"/>
      <c r="M15" s="36"/>
      <c r="N15" s="112"/>
      <c r="O15" s="112"/>
      <c r="P15" s="112"/>
      <c r="Q15" s="112"/>
      <c r="R15" s="88"/>
      <c r="S15" s="112"/>
      <c r="T15" s="112"/>
      <c r="U15" s="112"/>
      <c r="V15" s="112"/>
      <c r="W15" s="112"/>
      <c r="X15" s="124"/>
      <c r="Y15" s="124"/>
      <c r="Z15" s="124"/>
      <c r="AA15" s="8"/>
      <c r="AB15" s="19"/>
    </row>
    <row r="16" spans="3:31" s="29" customFormat="1" ht="19.5" customHeight="1" x14ac:dyDescent="0.25">
      <c r="C16" s="19"/>
      <c r="D16" s="254" t="s">
        <v>55</v>
      </c>
      <c r="E16" s="243"/>
      <c r="F16" s="243"/>
      <c r="G16" s="243"/>
      <c r="H16" s="255"/>
      <c r="I16" s="204"/>
      <c r="J16" s="205"/>
      <c r="K16" s="206"/>
      <c r="L16" s="36"/>
      <c r="M16" s="36"/>
      <c r="N16" s="112"/>
      <c r="O16" s="112"/>
      <c r="P16" s="112"/>
      <c r="Q16" s="112"/>
      <c r="R16" s="88"/>
      <c r="S16" s="112"/>
      <c r="T16" s="256" t="s">
        <v>87</v>
      </c>
      <c r="U16" s="256"/>
      <c r="V16" s="256"/>
      <c r="W16" s="257"/>
      <c r="X16" s="245"/>
      <c r="Y16" s="246"/>
      <c r="Z16" s="247"/>
      <c r="AA16" s="8"/>
      <c r="AB16" s="19"/>
      <c r="AD16" s="29" t="s">
        <v>81</v>
      </c>
    </row>
    <row r="17" spans="3:32" s="2" customFormat="1" ht="15.75" customHeight="1" thickBot="1" x14ac:dyDescent="0.3">
      <c r="C17" s="19"/>
      <c r="D17" s="7"/>
      <c r="E17" s="36"/>
      <c r="F17" s="36"/>
      <c r="G17" s="36"/>
      <c r="H17" s="36"/>
      <c r="I17" s="36"/>
      <c r="J17" s="36"/>
      <c r="K17" s="36"/>
      <c r="L17" s="36"/>
      <c r="M17" s="36"/>
      <c r="N17" s="43"/>
      <c r="O17" s="43"/>
      <c r="P17" s="43"/>
      <c r="Q17" s="9"/>
      <c r="R17" s="9"/>
      <c r="S17" s="43"/>
      <c r="T17" s="43"/>
      <c r="U17" s="43"/>
      <c r="V17" s="43"/>
      <c r="W17" s="43"/>
      <c r="X17" s="36"/>
      <c r="Y17" s="36"/>
      <c r="Z17" s="36"/>
      <c r="AA17" s="8"/>
      <c r="AB17" s="19"/>
    </row>
    <row r="18" spans="3:32" ht="15.75" thickBot="1" x14ac:dyDescent="0.3">
      <c r="C18" s="19"/>
      <c r="D18" s="193" t="s">
        <v>115</v>
      </c>
      <c r="E18" s="194"/>
      <c r="F18" s="194"/>
      <c r="G18" s="194"/>
      <c r="H18" s="194"/>
      <c r="I18" s="194"/>
      <c r="J18" s="194"/>
      <c r="K18" s="194"/>
      <c r="L18" s="194"/>
      <c r="M18" s="194"/>
      <c r="N18" s="194"/>
      <c r="O18" s="194"/>
      <c r="P18" s="194"/>
      <c r="Q18" s="194"/>
      <c r="R18" s="194"/>
      <c r="S18" s="194"/>
      <c r="T18" s="194"/>
      <c r="U18" s="194"/>
      <c r="V18" s="194"/>
      <c r="W18" s="194"/>
      <c r="X18" s="194"/>
      <c r="Y18" s="194"/>
      <c r="Z18" s="194"/>
      <c r="AA18" s="195"/>
      <c r="AB18" s="19"/>
    </row>
    <row r="19" spans="3:32" s="2" customFormat="1" ht="8.25" customHeight="1" x14ac:dyDescent="0.25">
      <c r="C19" s="19"/>
      <c r="D19" s="115"/>
      <c r="E19" s="15"/>
      <c r="F19" s="15"/>
      <c r="G19" s="15"/>
      <c r="H19" s="15"/>
      <c r="I19" s="15"/>
      <c r="J19" s="15"/>
      <c r="K19" s="15"/>
      <c r="L19" s="15"/>
      <c r="M19" s="15"/>
      <c r="N19" s="15"/>
      <c r="O19" s="15"/>
      <c r="P19" s="15"/>
      <c r="Q19" s="1"/>
      <c r="R19" s="1"/>
      <c r="S19" s="15"/>
      <c r="T19" s="15"/>
      <c r="U19" s="15"/>
      <c r="V19" s="15"/>
      <c r="W19" s="15"/>
      <c r="X19" s="15"/>
      <c r="Y19" s="15"/>
      <c r="Z19" s="15"/>
      <c r="AA19" s="116"/>
      <c r="AB19" s="19"/>
    </row>
    <row r="20" spans="3:32" s="29" customFormat="1" ht="33.75" customHeight="1" x14ac:dyDescent="0.25">
      <c r="C20" s="19"/>
      <c r="D20" s="115"/>
      <c r="E20" s="260" t="s">
        <v>127</v>
      </c>
      <c r="F20" s="260"/>
      <c r="G20" s="260"/>
      <c r="H20" s="260"/>
      <c r="I20" s="260"/>
      <c r="J20" s="260"/>
      <c r="K20" s="260"/>
      <c r="L20" s="260"/>
      <c r="M20" s="260"/>
      <c r="N20" s="260"/>
      <c r="O20" s="260"/>
      <c r="P20" s="15"/>
      <c r="Q20" s="13"/>
      <c r="R20" s="1"/>
      <c r="S20" s="261" t="s">
        <v>129</v>
      </c>
      <c r="T20" s="261"/>
      <c r="U20" s="261"/>
      <c r="V20" s="261"/>
      <c r="W20" s="261"/>
      <c r="X20" s="261"/>
      <c r="Y20" s="262"/>
      <c r="Z20" s="13"/>
      <c r="AA20" s="116"/>
      <c r="AB20" s="19"/>
      <c r="AC20" s="29" t="s">
        <v>101</v>
      </c>
      <c r="AD20" s="29" t="b">
        <f>IF(L20="YES","P")</f>
        <v>0</v>
      </c>
    </row>
    <row r="21" spans="3:32" s="29" customFormat="1" ht="23.25" customHeight="1" x14ac:dyDescent="0.25">
      <c r="C21" s="19"/>
      <c r="D21" s="115"/>
      <c r="E21" s="258" t="s">
        <v>126</v>
      </c>
      <c r="F21" s="258"/>
      <c r="G21" s="258"/>
      <c r="H21" s="258"/>
      <c r="I21" s="258"/>
      <c r="J21" s="258"/>
      <c r="K21" s="258"/>
      <c r="L21" s="258"/>
      <c r="M21" s="114"/>
      <c r="N21" s="114"/>
      <c r="O21" s="114"/>
      <c r="P21" s="114"/>
      <c r="Q21" s="114"/>
      <c r="R21" s="114"/>
      <c r="S21" s="258" t="s">
        <v>131</v>
      </c>
      <c r="T21" s="258"/>
      <c r="U21" s="258"/>
      <c r="V21" s="258"/>
      <c r="W21" s="258"/>
      <c r="X21" s="258"/>
      <c r="Y21" s="258"/>
      <c r="Z21" s="258"/>
      <c r="AA21" s="117"/>
      <c r="AB21" s="19"/>
      <c r="AC21" s="29" t="s">
        <v>38</v>
      </c>
      <c r="AD21" s="29" t="b">
        <f>IF(L22="YES","O")</f>
        <v>0</v>
      </c>
    </row>
    <row r="22" spans="3:32" ht="13.5" customHeight="1" x14ac:dyDescent="0.25">
      <c r="C22" s="19"/>
      <c r="D22" s="115"/>
      <c r="E22" s="258"/>
      <c r="F22" s="258"/>
      <c r="G22" s="258"/>
      <c r="H22" s="258"/>
      <c r="I22" s="258"/>
      <c r="J22" s="258"/>
      <c r="K22" s="258"/>
      <c r="L22" s="258"/>
      <c r="M22" s="16"/>
      <c r="N22" s="16"/>
      <c r="O22" s="16"/>
      <c r="P22" s="15"/>
      <c r="Q22" s="1"/>
      <c r="R22" s="1"/>
      <c r="S22" s="258"/>
      <c r="T22" s="258"/>
      <c r="U22" s="258"/>
      <c r="V22" s="258"/>
      <c r="W22" s="258"/>
      <c r="X22" s="258"/>
      <c r="Y22" s="258"/>
      <c r="Z22" s="258"/>
      <c r="AA22" s="117"/>
      <c r="AB22" s="19"/>
      <c r="AC22" t="s">
        <v>108</v>
      </c>
      <c r="AD22" s="29" t="b">
        <f>IF(Y20="YES","I")</f>
        <v>0</v>
      </c>
    </row>
    <row r="23" spans="3:32" s="2" customFormat="1" ht="27.75" customHeight="1" x14ac:dyDescent="0.25">
      <c r="C23" s="19"/>
      <c r="D23" s="115"/>
      <c r="E23" s="261" t="s">
        <v>128</v>
      </c>
      <c r="F23" s="261"/>
      <c r="G23" s="261"/>
      <c r="H23" s="261"/>
      <c r="I23" s="261"/>
      <c r="J23" s="261"/>
      <c r="K23" s="261"/>
      <c r="L23" s="261"/>
      <c r="M23" s="261"/>
      <c r="N23" s="16"/>
      <c r="O23" s="16"/>
      <c r="P23" s="15"/>
      <c r="Q23" s="13"/>
      <c r="R23" s="1"/>
      <c r="S23" s="260" t="s">
        <v>133</v>
      </c>
      <c r="T23" s="260"/>
      <c r="U23" s="260"/>
      <c r="V23" s="260"/>
      <c r="W23" s="260"/>
      <c r="X23" s="260"/>
      <c r="Y23" s="263"/>
      <c r="Z23" s="17"/>
      <c r="AA23" s="116"/>
      <c r="AB23" s="19"/>
      <c r="AC23" s="2" t="s">
        <v>109</v>
      </c>
      <c r="AD23" s="29" t="b">
        <f>IF(Y23="YES","D")</f>
        <v>0</v>
      </c>
    </row>
    <row r="24" spans="3:32" ht="24.75" customHeight="1" x14ac:dyDescent="0.25">
      <c r="C24" s="19"/>
      <c r="D24" s="118"/>
      <c r="E24" s="258" t="s">
        <v>130</v>
      </c>
      <c r="F24" s="258"/>
      <c r="G24" s="258"/>
      <c r="H24" s="258"/>
      <c r="I24" s="258"/>
      <c r="J24" s="258"/>
      <c r="K24" s="258"/>
      <c r="L24" s="258"/>
      <c r="M24" s="258"/>
      <c r="N24" s="258"/>
      <c r="O24" s="258"/>
      <c r="P24" s="258"/>
      <c r="Q24" s="258"/>
      <c r="R24" s="111"/>
      <c r="S24" s="259" t="s">
        <v>132</v>
      </c>
      <c r="T24" s="259"/>
      <c r="U24" s="259"/>
      <c r="V24" s="259"/>
      <c r="W24" s="259"/>
      <c r="X24" s="259"/>
      <c r="Y24" s="259"/>
      <c r="Z24" s="259"/>
      <c r="AA24" s="119"/>
      <c r="AB24" s="19"/>
    </row>
    <row r="25" spans="3:32" s="29" customFormat="1" ht="30" customHeight="1" x14ac:dyDescent="0.25">
      <c r="C25" s="19"/>
      <c r="D25" s="118"/>
      <c r="E25" s="261" t="s">
        <v>158</v>
      </c>
      <c r="F25" s="261"/>
      <c r="G25" s="261"/>
      <c r="H25" s="261"/>
      <c r="I25" s="261"/>
      <c r="J25" s="261"/>
      <c r="K25" s="261"/>
      <c r="L25" s="261"/>
      <c r="M25" s="261"/>
      <c r="N25" s="16"/>
      <c r="O25" s="16"/>
      <c r="P25" s="15"/>
      <c r="Q25" s="13"/>
      <c r="R25" s="128"/>
      <c r="S25" s="129"/>
      <c r="T25" s="129"/>
      <c r="U25" s="129"/>
      <c r="V25" s="129"/>
      <c r="W25" s="129"/>
      <c r="X25" s="129"/>
      <c r="Y25" s="129"/>
      <c r="Z25" s="129"/>
      <c r="AA25" s="119"/>
      <c r="AB25" s="19"/>
    </row>
    <row r="26" spans="3:32" s="29" customFormat="1" ht="24.75" customHeight="1" thickBot="1" x14ac:dyDescent="0.3">
      <c r="C26" s="19"/>
      <c r="D26" s="118"/>
      <c r="E26" s="264" t="s">
        <v>155</v>
      </c>
      <c r="F26" s="264"/>
      <c r="G26" s="264"/>
      <c r="H26" s="264"/>
      <c r="I26" s="264"/>
      <c r="J26" s="264"/>
      <c r="K26" s="264"/>
      <c r="L26" s="264"/>
      <c r="M26" s="264"/>
      <c r="N26" s="264"/>
      <c r="O26" s="264"/>
      <c r="P26" s="264"/>
      <c r="Q26" s="264"/>
      <c r="R26" s="128"/>
      <c r="S26" s="129"/>
      <c r="T26" s="129"/>
      <c r="U26" s="129"/>
      <c r="V26" s="129"/>
      <c r="W26" s="129"/>
      <c r="X26" s="129"/>
      <c r="Y26" s="129"/>
      <c r="Z26" s="129"/>
      <c r="AA26" s="119"/>
      <c r="AB26" s="19"/>
    </row>
    <row r="27" spans="3:32" ht="6.75" customHeight="1" thickBot="1" x14ac:dyDescent="0.3">
      <c r="C27" s="19"/>
      <c r="D27" s="120"/>
      <c r="E27" s="121"/>
      <c r="F27" s="121"/>
      <c r="G27" s="121"/>
      <c r="H27" s="121"/>
      <c r="I27" s="121"/>
      <c r="J27" s="121"/>
      <c r="K27" s="121"/>
      <c r="L27" s="121"/>
      <c r="M27" s="121"/>
      <c r="N27" s="121"/>
      <c r="O27" s="121"/>
      <c r="P27" s="121"/>
      <c r="Q27" s="122"/>
      <c r="R27" s="122"/>
      <c r="S27" s="121"/>
      <c r="T27" s="121"/>
      <c r="U27" s="121"/>
      <c r="V27" s="121"/>
      <c r="W27" s="121"/>
      <c r="X27" s="121"/>
      <c r="Y27" s="121"/>
      <c r="Z27" s="121"/>
      <c r="AA27" s="123"/>
      <c r="AB27" s="19"/>
    </row>
    <row r="28" spans="3:32" ht="15.75" thickBot="1" x14ac:dyDescent="0.3">
      <c r="C28" s="19"/>
      <c r="D28" s="19"/>
      <c r="E28" s="19"/>
      <c r="F28" s="19"/>
      <c r="G28" s="19"/>
      <c r="H28" s="19"/>
      <c r="I28" s="19"/>
      <c r="J28" s="19"/>
      <c r="K28" s="19"/>
      <c r="L28" s="19"/>
      <c r="M28" s="19"/>
      <c r="N28" s="19"/>
      <c r="O28" s="19"/>
      <c r="P28" s="19"/>
      <c r="Q28" s="22"/>
      <c r="R28" s="22"/>
      <c r="S28" s="19"/>
      <c r="T28" s="19"/>
      <c r="U28" s="19"/>
      <c r="V28" s="19"/>
      <c r="W28" s="19"/>
      <c r="X28" s="19"/>
      <c r="Y28" s="19"/>
      <c r="Z28" s="19"/>
      <c r="AA28" s="19"/>
      <c r="AB28" s="19"/>
    </row>
    <row r="29" spans="3:32" s="29" customFormat="1" ht="15.75" thickBot="1" x14ac:dyDescent="0.3">
      <c r="C29" s="19"/>
      <c r="D29" s="226" t="s">
        <v>102</v>
      </c>
      <c r="E29" s="227"/>
      <c r="F29" s="227"/>
      <c r="G29" s="227"/>
      <c r="H29" s="227"/>
      <c r="I29" s="227"/>
      <c r="J29" s="227"/>
      <c r="K29" s="227"/>
      <c r="L29" s="227"/>
      <c r="M29" s="227"/>
      <c r="N29" s="227"/>
      <c r="O29" s="227"/>
      <c r="P29" s="227"/>
      <c r="Q29" s="227"/>
      <c r="R29" s="227"/>
      <c r="S29" s="227"/>
      <c r="T29" s="227"/>
      <c r="U29" s="227"/>
      <c r="V29" s="227"/>
      <c r="W29" s="227"/>
      <c r="X29" s="227"/>
      <c r="Y29" s="227"/>
      <c r="Z29" s="227"/>
      <c r="AA29" s="228"/>
      <c r="AB29" s="19"/>
    </row>
    <row r="30" spans="3:32" s="29" customFormat="1" ht="15.75" thickBot="1" x14ac:dyDescent="0.3">
      <c r="C30" s="19"/>
      <c r="D30" s="21" t="s">
        <v>39</v>
      </c>
      <c r="E30" s="182" t="s">
        <v>0</v>
      </c>
      <c r="F30" s="183"/>
      <c r="G30" s="183"/>
      <c r="H30" s="183"/>
      <c r="I30" s="183"/>
      <c r="J30" s="183"/>
      <c r="K30" s="183"/>
      <c r="L30" s="183"/>
      <c r="M30" s="183"/>
      <c r="N30" s="183"/>
      <c r="O30" s="183"/>
      <c r="P30" s="184"/>
      <c r="Q30" s="174" t="s">
        <v>35</v>
      </c>
      <c r="R30" s="175"/>
      <c r="S30" s="196" t="s">
        <v>23</v>
      </c>
      <c r="T30" s="197"/>
      <c r="U30" s="221" t="s">
        <v>24</v>
      </c>
      <c r="V30" s="222"/>
      <c r="W30" s="229" t="s">
        <v>25</v>
      </c>
      <c r="X30" s="230"/>
      <c r="Y30" s="230"/>
      <c r="Z30" s="230"/>
      <c r="AA30" s="222"/>
      <c r="AB30" s="19"/>
    </row>
    <row r="31" spans="3:32" s="29" customFormat="1" ht="43.5" customHeight="1" x14ac:dyDescent="0.25">
      <c r="C31" s="19"/>
      <c r="D31" s="37">
        <v>1</v>
      </c>
      <c r="E31" s="179" t="s">
        <v>76</v>
      </c>
      <c r="F31" s="180"/>
      <c r="G31" s="180"/>
      <c r="H31" s="180"/>
      <c r="I31" s="180"/>
      <c r="J31" s="180"/>
      <c r="K31" s="180"/>
      <c r="L31" s="180"/>
      <c r="M31" s="180"/>
      <c r="N31" s="180"/>
      <c r="O31" s="180"/>
      <c r="P31" s="181"/>
      <c r="Q31" s="172" t="s">
        <v>152</v>
      </c>
      <c r="R31" s="173"/>
      <c r="S31" s="265"/>
      <c r="T31" s="266"/>
      <c r="U31" s="213"/>
      <c r="V31" s="214"/>
      <c r="W31" s="210"/>
      <c r="X31" s="211"/>
      <c r="Y31" s="211"/>
      <c r="Z31" s="211"/>
      <c r="AA31" s="212"/>
      <c r="AB31" s="19"/>
      <c r="AC31" s="29" t="s">
        <v>105</v>
      </c>
      <c r="AD31" s="29" t="s">
        <v>120</v>
      </c>
      <c r="AE31" s="29" t="str">
        <f t="shared" ref="AE31:AE37" si="0">IF(OR($Q$20="",$Q$23="",$Z$20="",,$Z$23=""),AF31,IF(OR($Q$20="Yes",$Q$23="Yes",$Z$20="Yes",$Z$23="Yes"),AD31,$AD$16))</f>
        <v>Physical, OEM, Integrator, Distributor</v>
      </c>
      <c r="AF31" s="29" t="s">
        <v>110</v>
      </c>
    </row>
    <row r="32" spans="3:32" ht="63.95" customHeight="1" x14ac:dyDescent="0.25">
      <c r="C32" s="19"/>
      <c r="D32" s="38">
        <v>2</v>
      </c>
      <c r="E32" s="150" t="s">
        <v>30</v>
      </c>
      <c r="F32" s="151"/>
      <c r="G32" s="151"/>
      <c r="H32" s="151"/>
      <c r="I32" s="151"/>
      <c r="J32" s="151"/>
      <c r="K32" s="151"/>
      <c r="L32" s="151"/>
      <c r="M32" s="151"/>
      <c r="N32" s="151"/>
      <c r="O32" s="151"/>
      <c r="P32" s="152"/>
      <c r="Q32" s="172" t="s">
        <v>152</v>
      </c>
      <c r="R32" s="173"/>
      <c r="S32" s="207"/>
      <c r="T32" s="208"/>
      <c r="U32" s="213"/>
      <c r="V32" s="214"/>
      <c r="W32" s="210"/>
      <c r="X32" s="211"/>
      <c r="Y32" s="211"/>
      <c r="Z32" s="211"/>
      <c r="AA32" s="212"/>
      <c r="AB32" s="19"/>
      <c r="AC32" s="2" t="s">
        <v>105</v>
      </c>
      <c r="AD32" s="29" t="s">
        <v>120</v>
      </c>
      <c r="AE32" s="29" t="str">
        <f t="shared" si="0"/>
        <v>Physical, OEM, Integrator, Distributor</v>
      </c>
      <c r="AF32" s="29" t="s">
        <v>110</v>
      </c>
    </row>
    <row r="33" spans="3:32" ht="46.5" customHeight="1" x14ac:dyDescent="0.25">
      <c r="C33" s="19"/>
      <c r="D33" s="38">
        <v>3</v>
      </c>
      <c r="E33" s="150" t="s">
        <v>62</v>
      </c>
      <c r="F33" s="151"/>
      <c r="G33" s="151"/>
      <c r="H33" s="151"/>
      <c r="I33" s="151"/>
      <c r="J33" s="151"/>
      <c r="K33" s="151"/>
      <c r="L33" s="151"/>
      <c r="M33" s="151"/>
      <c r="N33" s="151"/>
      <c r="O33" s="151"/>
      <c r="P33" s="152"/>
      <c r="Q33" s="172" t="s">
        <v>152</v>
      </c>
      <c r="R33" s="173"/>
      <c r="S33" s="207"/>
      <c r="T33" s="208"/>
      <c r="U33" s="213"/>
      <c r="V33" s="214"/>
      <c r="W33" s="210"/>
      <c r="X33" s="211"/>
      <c r="Y33" s="211"/>
      <c r="Z33" s="211"/>
      <c r="AA33" s="212"/>
      <c r="AB33" s="19"/>
      <c r="AC33" s="2" t="s">
        <v>105</v>
      </c>
      <c r="AD33" s="29" t="s">
        <v>120</v>
      </c>
      <c r="AE33" s="29" t="str">
        <f t="shared" si="0"/>
        <v>Physical, OEM, Integrator, Distributor</v>
      </c>
      <c r="AF33" s="29" t="s">
        <v>110</v>
      </c>
    </row>
    <row r="34" spans="3:32" ht="48.6" customHeight="1" x14ac:dyDescent="0.25">
      <c r="C34" s="19"/>
      <c r="D34" s="38">
        <v>4</v>
      </c>
      <c r="E34" s="150" t="s">
        <v>1</v>
      </c>
      <c r="F34" s="151"/>
      <c r="G34" s="151"/>
      <c r="H34" s="151"/>
      <c r="I34" s="151"/>
      <c r="J34" s="151"/>
      <c r="K34" s="151"/>
      <c r="L34" s="151"/>
      <c r="M34" s="151"/>
      <c r="N34" s="151"/>
      <c r="O34" s="151"/>
      <c r="P34" s="152"/>
      <c r="Q34" s="172" t="s">
        <v>152</v>
      </c>
      <c r="R34" s="173"/>
      <c r="S34" s="207"/>
      <c r="T34" s="208"/>
      <c r="U34" s="213"/>
      <c r="V34" s="214"/>
      <c r="W34" s="210"/>
      <c r="X34" s="211"/>
      <c r="Y34" s="211"/>
      <c r="Z34" s="211"/>
      <c r="AA34" s="212"/>
      <c r="AB34" s="19"/>
      <c r="AC34" s="2" t="s">
        <v>105</v>
      </c>
      <c r="AD34" s="29" t="s">
        <v>120</v>
      </c>
      <c r="AE34" s="29" t="str">
        <f t="shared" si="0"/>
        <v>Physical, OEM, Integrator, Distributor</v>
      </c>
      <c r="AF34" s="29" t="s">
        <v>110</v>
      </c>
    </row>
    <row r="35" spans="3:32" ht="43.5" customHeight="1" x14ac:dyDescent="0.25">
      <c r="C35" s="19"/>
      <c r="D35" s="38">
        <v>5</v>
      </c>
      <c r="E35" s="150" t="s">
        <v>61</v>
      </c>
      <c r="F35" s="151"/>
      <c r="G35" s="151"/>
      <c r="H35" s="151"/>
      <c r="I35" s="151"/>
      <c r="J35" s="151"/>
      <c r="K35" s="151"/>
      <c r="L35" s="151"/>
      <c r="M35" s="151"/>
      <c r="N35" s="151"/>
      <c r="O35" s="151"/>
      <c r="P35" s="152"/>
      <c r="Q35" s="172" t="s">
        <v>152</v>
      </c>
      <c r="R35" s="173"/>
      <c r="S35" s="207"/>
      <c r="T35" s="208"/>
      <c r="U35" s="217" t="s">
        <v>29</v>
      </c>
      <c r="V35" s="218"/>
      <c r="W35" s="210"/>
      <c r="X35" s="211"/>
      <c r="Y35" s="211"/>
      <c r="Z35" s="211"/>
      <c r="AA35" s="212"/>
      <c r="AB35" s="19"/>
      <c r="AC35" s="2" t="s">
        <v>105</v>
      </c>
      <c r="AD35" s="29" t="s">
        <v>120</v>
      </c>
      <c r="AE35" s="29" t="str">
        <f t="shared" si="0"/>
        <v>Physical, OEM, Integrator, Distributor</v>
      </c>
      <c r="AF35" s="29" t="s">
        <v>110</v>
      </c>
    </row>
    <row r="36" spans="3:32" ht="44.25" customHeight="1" x14ac:dyDescent="0.25">
      <c r="C36" s="19"/>
      <c r="D36" s="38">
        <v>6</v>
      </c>
      <c r="E36" s="150" t="s">
        <v>5</v>
      </c>
      <c r="F36" s="151"/>
      <c r="G36" s="151"/>
      <c r="H36" s="151"/>
      <c r="I36" s="151"/>
      <c r="J36" s="151"/>
      <c r="K36" s="151"/>
      <c r="L36" s="151"/>
      <c r="M36" s="151"/>
      <c r="N36" s="151"/>
      <c r="O36" s="151"/>
      <c r="P36" s="152"/>
      <c r="Q36" s="172" t="s">
        <v>152</v>
      </c>
      <c r="R36" s="173"/>
      <c r="S36" s="207"/>
      <c r="T36" s="208"/>
      <c r="U36" s="219"/>
      <c r="V36" s="220"/>
      <c r="W36" s="210"/>
      <c r="X36" s="211"/>
      <c r="Y36" s="211"/>
      <c r="Z36" s="211"/>
      <c r="AA36" s="212"/>
      <c r="AB36" s="19"/>
      <c r="AC36" s="2" t="s">
        <v>105</v>
      </c>
      <c r="AD36" s="29" t="s">
        <v>120</v>
      </c>
      <c r="AE36" s="29" t="str">
        <f t="shared" si="0"/>
        <v>Physical, OEM, Integrator, Distributor</v>
      </c>
      <c r="AF36" s="29" t="s">
        <v>110</v>
      </c>
    </row>
    <row r="37" spans="3:32" ht="46.5" customHeight="1" x14ac:dyDescent="0.25">
      <c r="C37" s="19"/>
      <c r="D37" s="38">
        <v>7</v>
      </c>
      <c r="E37" s="150" t="s">
        <v>64</v>
      </c>
      <c r="F37" s="151"/>
      <c r="G37" s="151"/>
      <c r="H37" s="151"/>
      <c r="I37" s="151"/>
      <c r="J37" s="151"/>
      <c r="K37" s="151"/>
      <c r="L37" s="151"/>
      <c r="M37" s="151"/>
      <c r="N37" s="151"/>
      <c r="O37" s="151"/>
      <c r="P37" s="152"/>
      <c r="Q37" s="172" t="s">
        <v>152</v>
      </c>
      <c r="R37" s="173"/>
      <c r="S37" s="207"/>
      <c r="T37" s="208"/>
      <c r="U37" s="219"/>
      <c r="V37" s="220"/>
      <c r="W37" s="210"/>
      <c r="X37" s="211"/>
      <c r="Y37" s="211"/>
      <c r="Z37" s="211"/>
      <c r="AA37" s="212"/>
      <c r="AB37" s="19"/>
      <c r="AC37" s="2" t="s">
        <v>105</v>
      </c>
      <c r="AD37" s="29" t="s">
        <v>120</v>
      </c>
      <c r="AE37" s="29" t="str">
        <f t="shared" si="0"/>
        <v>Physical, OEM, Integrator, Distributor</v>
      </c>
      <c r="AF37" s="29" t="s">
        <v>110</v>
      </c>
    </row>
    <row r="38" spans="3:32" ht="50.1" customHeight="1" x14ac:dyDescent="0.25">
      <c r="C38" s="19"/>
      <c r="D38" s="38">
        <v>8</v>
      </c>
      <c r="E38" s="150" t="s">
        <v>73</v>
      </c>
      <c r="F38" s="151"/>
      <c r="G38" s="151"/>
      <c r="H38" s="151"/>
      <c r="I38" s="151"/>
      <c r="J38" s="151"/>
      <c r="K38" s="151"/>
      <c r="L38" s="151"/>
      <c r="M38" s="151"/>
      <c r="N38" s="151"/>
      <c r="O38" s="151"/>
      <c r="P38" s="152"/>
      <c r="Q38" s="172" t="s">
        <v>152</v>
      </c>
      <c r="R38" s="173"/>
      <c r="S38" s="207"/>
      <c r="T38" s="208"/>
      <c r="U38" s="219"/>
      <c r="V38" s="220"/>
      <c r="W38" s="210"/>
      <c r="X38" s="211"/>
      <c r="Y38" s="211"/>
      <c r="Z38" s="211"/>
      <c r="AA38" s="212"/>
      <c r="AB38" s="19"/>
      <c r="AC38" s="2" t="s">
        <v>106</v>
      </c>
      <c r="AD38" s="29" t="s">
        <v>121</v>
      </c>
      <c r="AE38" t="str">
        <f>IF(OR($Q$20="",$Q$23="",$Z$20="",$Z$23=""),AF38,IF(OR($Q$20="Yes",$Z$20="Yes",$Z$23="Yes"),AD38,$AD$16))</f>
        <v>Physical, OEM, Distributor</v>
      </c>
      <c r="AF38" t="s">
        <v>111</v>
      </c>
    </row>
    <row r="39" spans="3:32" ht="47.45" customHeight="1" x14ac:dyDescent="0.25">
      <c r="C39" s="19"/>
      <c r="D39" s="38">
        <v>9</v>
      </c>
      <c r="E39" s="150" t="s">
        <v>3</v>
      </c>
      <c r="F39" s="151"/>
      <c r="G39" s="151"/>
      <c r="H39" s="151"/>
      <c r="I39" s="151"/>
      <c r="J39" s="151"/>
      <c r="K39" s="151"/>
      <c r="L39" s="151"/>
      <c r="M39" s="151"/>
      <c r="N39" s="151"/>
      <c r="O39" s="151"/>
      <c r="P39" s="152"/>
      <c r="Q39" s="172" t="s">
        <v>152</v>
      </c>
      <c r="R39" s="173"/>
      <c r="S39" s="207"/>
      <c r="T39" s="208"/>
      <c r="U39" s="219"/>
      <c r="V39" s="220"/>
      <c r="W39" s="210"/>
      <c r="X39" s="211"/>
      <c r="Y39" s="211"/>
      <c r="Z39" s="211"/>
      <c r="AA39" s="212"/>
      <c r="AB39" s="19"/>
      <c r="AC39" s="2" t="s">
        <v>107</v>
      </c>
      <c r="AD39" s="29" t="s">
        <v>122</v>
      </c>
      <c r="AE39" t="str">
        <f>IF(OR($Q$20="",$Q$23="",$Z$20="",$Z$23=""),AF39,IF(OR($Q$20="Yes",$Q$23="Yes",$Z$23="Yes"),AD39,$AD$16))</f>
        <v>Physical, OEM, Integrator</v>
      </c>
      <c r="AF39" t="s">
        <v>112</v>
      </c>
    </row>
    <row r="40" spans="3:32" ht="45.95" customHeight="1" x14ac:dyDescent="0.25">
      <c r="C40" s="19"/>
      <c r="D40" s="38">
        <v>10</v>
      </c>
      <c r="E40" s="150" t="s">
        <v>68</v>
      </c>
      <c r="F40" s="151"/>
      <c r="G40" s="151"/>
      <c r="H40" s="151"/>
      <c r="I40" s="151"/>
      <c r="J40" s="151"/>
      <c r="K40" s="151"/>
      <c r="L40" s="151"/>
      <c r="M40" s="151"/>
      <c r="N40" s="151"/>
      <c r="O40" s="151"/>
      <c r="P40" s="152"/>
      <c r="Q40" s="172" t="s">
        <v>152</v>
      </c>
      <c r="R40" s="173"/>
      <c r="S40" s="207"/>
      <c r="T40" s="208"/>
      <c r="U40" s="217" t="s">
        <v>29</v>
      </c>
      <c r="V40" s="218"/>
      <c r="W40" s="210"/>
      <c r="X40" s="211"/>
      <c r="Y40" s="211"/>
      <c r="Z40" s="211"/>
      <c r="AA40" s="212"/>
      <c r="AB40" s="19"/>
      <c r="AC40" s="2" t="s">
        <v>107</v>
      </c>
      <c r="AD40" s="29" t="s">
        <v>122</v>
      </c>
      <c r="AE40" s="29" t="str">
        <f>IF(OR($L$20="",$L$23="",$Y$20="",$Y$23=""),AF40,IF(OR($L$20="Yes",$L$23="Yes",$Y$20="Yes"),AD40,$AD$16))</f>
        <v>Physical, OEM, Integrator</v>
      </c>
      <c r="AF40" s="29" t="s">
        <v>112</v>
      </c>
    </row>
    <row r="41" spans="3:32" ht="45.95" customHeight="1" x14ac:dyDescent="0.25">
      <c r="C41" s="19"/>
      <c r="D41" s="38">
        <v>11</v>
      </c>
      <c r="E41" s="150" t="s">
        <v>6</v>
      </c>
      <c r="F41" s="151"/>
      <c r="G41" s="151"/>
      <c r="H41" s="151"/>
      <c r="I41" s="151"/>
      <c r="J41" s="151"/>
      <c r="K41" s="151"/>
      <c r="L41" s="151"/>
      <c r="M41" s="151"/>
      <c r="N41" s="151"/>
      <c r="O41" s="151"/>
      <c r="P41" s="152"/>
      <c r="Q41" s="172" t="s">
        <v>152</v>
      </c>
      <c r="R41" s="173"/>
      <c r="S41" s="207"/>
      <c r="T41" s="208"/>
      <c r="U41" s="217" t="s">
        <v>29</v>
      </c>
      <c r="V41" s="218"/>
      <c r="W41" s="210"/>
      <c r="X41" s="211"/>
      <c r="Y41" s="211"/>
      <c r="Z41" s="211"/>
      <c r="AA41" s="212"/>
      <c r="AB41" s="19"/>
      <c r="AC41" s="2" t="s">
        <v>107</v>
      </c>
      <c r="AD41" s="29" t="s">
        <v>122</v>
      </c>
      <c r="AE41" s="29" t="str">
        <f>IF(OR($L$20="",$L$23="",$Y$20="",$Y$23=""),AF41,IF(OR($L$20="Yes",$L$23="Yes",$Y$20="Yes"),AD41,$AD$16))</f>
        <v>Physical, OEM, Integrator</v>
      </c>
      <c r="AF41" s="29" t="s">
        <v>112</v>
      </c>
    </row>
    <row r="42" spans="3:32" ht="45" customHeight="1" thickBot="1" x14ac:dyDescent="0.3">
      <c r="C42" s="19"/>
      <c r="D42" s="39">
        <v>12</v>
      </c>
      <c r="E42" s="167" t="s">
        <v>67</v>
      </c>
      <c r="F42" s="168"/>
      <c r="G42" s="168"/>
      <c r="H42" s="168"/>
      <c r="I42" s="168"/>
      <c r="J42" s="168"/>
      <c r="K42" s="168"/>
      <c r="L42" s="168"/>
      <c r="M42" s="168"/>
      <c r="N42" s="168"/>
      <c r="O42" s="168"/>
      <c r="P42" s="169"/>
      <c r="Q42" s="172" t="s">
        <v>152</v>
      </c>
      <c r="R42" s="173"/>
      <c r="S42" s="207"/>
      <c r="T42" s="208"/>
      <c r="U42" s="217" t="s">
        <v>29</v>
      </c>
      <c r="V42" s="218"/>
      <c r="W42" s="210"/>
      <c r="X42" s="211"/>
      <c r="Y42" s="211"/>
      <c r="Z42" s="211"/>
      <c r="AA42" s="212"/>
      <c r="AB42" s="19"/>
      <c r="AC42" s="2" t="s">
        <v>107</v>
      </c>
      <c r="AD42" s="29" t="s">
        <v>122</v>
      </c>
      <c r="AE42" s="29" t="str">
        <f>IF(OR($L$20="",$L$23="",$Y$20="",$Y$23=""),AF42,IF(OR($L$20="Yes",$L$23="Yes",$Y$20="Yes"),AD42,$AD$16))</f>
        <v>Physical, OEM, Integrator</v>
      </c>
      <c r="AF42" s="29" t="s">
        <v>112</v>
      </c>
    </row>
    <row r="43" spans="3:32" ht="18.75" customHeight="1" thickBot="1" x14ac:dyDescent="0.3">
      <c r="C43" s="19"/>
      <c r="D43" s="226" t="s">
        <v>104</v>
      </c>
      <c r="E43" s="227"/>
      <c r="F43" s="227"/>
      <c r="G43" s="227"/>
      <c r="H43" s="227"/>
      <c r="I43" s="227"/>
      <c r="J43" s="227"/>
      <c r="K43" s="227"/>
      <c r="L43" s="227"/>
      <c r="M43" s="227"/>
      <c r="N43" s="227"/>
      <c r="O43" s="227"/>
      <c r="P43" s="227"/>
      <c r="Q43" s="227"/>
      <c r="R43" s="227"/>
      <c r="S43" s="227"/>
      <c r="T43" s="227"/>
      <c r="U43" s="227"/>
      <c r="V43" s="227"/>
      <c r="W43" s="227"/>
      <c r="X43" s="227"/>
      <c r="Y43" s="227"/>
      <c r="Z43" s="227"/>
      <c r="AA43" s="228"/>
      <c r="AB43" s="19"/>
    </row>
    <row r="44" spans="3:32" ht="18.75" customHeight="1" thickBot="1" x14ac:dyDescent="0.3">
      <c r="C44" s="19"/>
      <c r="D44" s="21" t="s">
        <v>39</v>
      </c>
      <c r="E44" s="182" t="s">
        <v>0</v>
      </c>
      <c r="F44" s="183"/>
      <c r="G44" s="183"/>
      <c r="H44" s="183"/>
      <c r="I44" s="183"/>
      <c r="J44" s="183"/>
      <c r="K44" s="183"/>
      <c r="L44" s="183"/>
      <c r="M44" s="183"/>
      <c r="N44" s="183"/>
      <c r="O44" s="183"/>
      <c r="P44" s="184"/>
      <c r="Q44" s="174" t="s">
        <v>35</v>
      </c>
      <c r="R44" s="175"/>
      <c r="S44" s="196" t="s">
        <v>23</v>
      </c>
      <c r="T44" s="197"/>
      <c r="U44" s="221" t="s">
        <v>24</v>
      </c>
      <c r="V44" s="222"/>
      <c r="W44" s="229" t="s">
        <v>25</v>
      </c>
      <c r="X44" s="230"/>
      <c r="Y44" s="230"/>
      <c r="Z44" s="230"/>
      <c r="AA44" s="222"/>
      <c r="AB44" s="19"/>
    </row>
    <row r="45" spans="3:32" ht="49.5" customHeight="1" x14ac:dyDescent="0.25">
      <c r="C45" s="19"/>
      <c r="D45" s="38">
        <v>13</v>
      </c>
      <c r="E45" s="150" t="s">
        <v>63</v>
      </c>
      <c r="F45" s="151"/>
      <c r="G45" s="151"/>
      <c r="H45" s="151"/>
      <c r="I45" s="151"/>
      <c r="J45" s="151"/>
      <c r="K45" s="151"/>
      <c r="L45" s="151"/>
      <c r="M45" s="151"/>
      <c r="N45" s="151"/>
      <c r="O45" s="151"/>
      <c r="P45" s="152"/>
      <c r="Q45" s="170" t="str">
        <f>AE45</f>
        <v>OEM, Integrator, and/or Distributor</v>
      </c>
      <c r="R45" s="171"/>
      <c r="S45" s="215"/>
      <c r="T45" s="216"/>
      <c r="U45" s="217" t="s">
        <v>29</v>
      </c>
      <c r="V45" s="218"/>
      <c r="W45" s="223"/>
      <c r="X45" s="224"/>
      <c r="Y45" s="224"/>
      <c r="Z45" s="224"/>
      <c r="AA45" s="225"/>
      <c r="AB45" s="19"/>
      <c r="AC45" s="2" t="s">
        <v>36</v>
      </c>
      <c r="AD45" t="s">
        <v>123</v>
      </c>
      <c r="AE45" t="str">
        <f>IF(OR($Q$20="",$Q$23="",$Z$20="",$Z$23="",$Q$25=""),AF45,IF(OR($Q$20="Yes",$Q$23="Yes",$Z$20="Yes"),AD45,$AD$16))</f>
        <v>OEM, Integrator, and/or Distributor</v>
      </c>
      <c r="AF45" t="s">
        <v>150</v>
      </c>
    </row>
    <row r="46" spans="3:32" ht="60.95" customHeight="1" x14ac:dyDescent="0.25">
      <c r="C46" s="19"/>
      <c r="D46" s="37">
        <v>14</v>
      </c>
      <c r="E46" s="176" t="s">
        <v>2</v>
      </c>
      <c r="F46" s="177"/>
      <c r="G46" s="177"/>
      <c r="H46" s="177"/>
      <c r="I46" s="177"/>
      <c r="J46" s="177"/>
      <c r="K46" s="177"/>
      <c r="L46" s="177"/>
      <c r="M46" s="177"/>
      <c r="N46" s="177"/>
      <c r="O46" s="177"/>
      <c r="P46" s="178"/>
      <c r="Q46" s="170" t="str">
        <f>AE46</f>
        <v>OEM and/or Integrator</v>
      </c>
      <c r="R46" s="171"/>
      <c r="S46" s="215"/>
      <c r="T46" s="216"/>
      <c r="U46" s="219"/>
      <c r="V46" s="220"/>
      <c r="W46" s="223"/>
      <c r="X46" s="224"/>
      <c r="Y46" s="224"/>
      <c r="Z46" s="224"/>
      <c r="AA46" s="225"/>
      <c r="AB46" s="19"/>
      <c r="AC46" s="2" t="s">
        <v>37</v>
      </c>
      <c r="AD46" t="s">
        <v>124</v>
      </c>
      <c r="AE46" t="str">
        <f t="shared" ref="AE46:AE54" si="1">IF(OR($Q$20="",$Q$23="",$Z$20="",$Z$23="",$Q$25=""),AF46,IF(OR($Q$20="Yes",$Q$23="Yes"),AD46,$AD$16))</f>
        <v>OEM and/or Integrator</v>
      </c>
      <c r="AF46" t="s">
        <v>151</v>
      </c>
    </row>
    <row r="47" spans="3:32" ht="39.950000000000003" customHeight="1" x14ac:dyDescent="0.25">
      <c r="C47" s="19"/>
      <c r="D47" s="38">
        <v>15</v>
      </c>
      <c r="E47" s="150" t="s">
        <v>65</v>
      </c>
      <c r="F47" s="151"/>
      <c r="G47" s="151"/>
      <c r="H47" s="151"/>
      <c r="I47" s="151"/>
      <c r="J47" s="151"/>
      <c r="K47" s="151"/>
      <c r="L47" s="151"/>
      <c r="M47" s="151"/>
      <c r="N47" s="151"/>
      <c r="O47" s="151"/>
      <c r="P47" s="152"/>
      <c r="Q47" s="170" t="str">
        <f t="shared" ref="Q47:Q52" si="2">AE47</f>
        <v>OEM and/or Integrator</v>
      </c>
      <c r="R47" s="171"/>
      <c r="S47" s="215"/>
      <c r="T47" s="216"/>
      <c r="U47" s="219"/>
      <c r="V47" s="220"/>
      <c r="W47" s="223"/>
      <c r="X47" s="224"/>
      <c r="Y47" s="224"/>
      <c r="Z47" s="224"/>
      <c r="AA47" s="225"/>
      <c r="AB47" s="19"/>
      <c r="AC47" s="2" t="s">
        <v>37</v>
      </c>
      <c r="AD47" s="29" t="s">
        <v>124</v>
      </c>
      <c r="AE47" s="29" t="str">
        <f t="shared" si="1"/>
        <v>OEM and/or Integrator</v>
      </c>
      <c r="AF47" s="29" t="s">
        <v>151</v>
      </c>
    </row>
    <row r="48" spans="3:32" ht="60.95" customHeight="1" x14ac:dyDescent="0.25">
      <c r="C48" s="19"/>
      <c r="D48" s="38">
        <v>16</v>
      </c>
      <c r="E48" s="150" t="s">
        <v>66</v>
      </c>
      <c r="F48" s="151"/>
      <c r="G48" s="151"/>
      <c r="H48" s="151"/>
      <c r="I48" s="151"/>
      <c r="J48" s="151"/>
      <c r="K48" s="151"/>
      <c r="L48" s="151"/>
      <c r="M48" s="151"/>
      <c r="N48" s="151"/>
      <c r="O48" s="151"/>
      <c r="P48" s="152"/>
      <c r="Q48" s="170" t="str">
        <f t="shared" si="2"/>
        <v>OEM and/or Integrator</v>
      </c>
      <c r="R48" s="171"/>
      <c r="S48" s="215"/>
      <c r="T48" s="216"/>
      <c r="U48" s="217" t="s">
        <v>29</v>
      </c>
      <c r="V48" s="218"/>
      <c r="W48" s="223"/>
      <c r="X48" s="224"/>
      <c r="Y48" s="224"/>
      <c r="Z48" s="224"/>
      <c r="AA48" s="225"/>
      <c r="AB48" s="19"/>
      <c r="AC48" s="2" t="s">
        <v>37</v>
      </c>
      <c r="AD48" s="29" t="s">
        <v>124</v>
      </c>
      <c r="AE48" s="29" t="str">
        <f t="shared" si="1"/>
        <v>OEM and/or Integrator</v>
      </c>
      <c r="AF48" s="29" t="s">
        <v>151</v>
      </c>
    </row>
    <row r="49" spans="3:32" ht="50.1" customHeight="1" x14ac:dyDescent="0.25">
      <c r="C49" s="19"/>
      <c r="D49" s="38">
        <v>17</v>
      </c>
      <c r="E49" s="150" t="s">
        <v>103</v>
      </c>
      <c r="F49" s="151"/>
      <c r="G49" s="151"/>
      <c r="H49" s="151"/>
      <c r="I49" s="151"/>
      <c r="J49" s="151"/>
      <c r="K49" s="151"/>
      <c r="L49" s="151"/>
      <c r="M49" s="151"/>
      <c r="N49" s="151"/>
      <c r="O49" s="151"/>
      <c r="P49" s="152"/>
      <c r="Q49" s="170" t="str">
        <f t="shared" si="2"/>
        <v>OEM and/or Integrator</v>
      </c>
      <c r="R49" s="171"/>
      <c r="S49" s="215"/>
      <c r="T49" s="216"/>
      <c r="U49" s="217" t="s">
        <v>29</v>
      </c>
      <c r="V49" s="218"/>
      <c r="W49" s="223"/>
      <c r="X49" s="224"/>
      <c r="Y49" s="224"/>
      <c r="Z49" s="224"/>
      <c r="AA49" s="225"/>
      <c r="AB49" s="19"/>
      <c r="AC49" s="2" t="s">
        <v>37</v>
      </c>
      <c r="AD49" s="29" t="s">
        <v>124</v>
      </c>
      <c r="AE49" s="29" t="str">
        <f t="shared" si="1"/>
        <v>OEM and/or Integrator</v>
      </c>
      <c r="AF49" s="29" t="s">
        <v>151</v>
      </c>
    </row>
    <row r="50" spans="3:32" ht="39.950000000000003" customHeight="1" x14ac:dyDescent="0.25">
      <c r="C50" s="19"/>
      <c r="D50" s="38">
        <v>18</v>
      </c>
      <c r="E50" s="150" t="s">
        <v>69</v>
      </c>
      <c r="F50" s="151"/>
      <c r="G50" s="151"/>
      <c r="H50" s="151"/>
      <c r="I50" s="151"/>
      <c r="J50" s="151"/>
      <c r="K50" s="151"/>
      <c r="L50" s="151"/>
      <c r="M50" s="151"/>
      <c r="N50" s="151"/>
      <c r="O50" s="151"/>
      <c r="P50" s="152"/>
      <c r="Q50" s="170" t="str">
        <f t="shared" si="2"/>
        <v>OEM and/or Integrator</v>
      </c>
      <c r="R50" s="171"/>
      <c r="S50" s="215"/>
      <c r="T50" s="216"/>
      <c r="U50" s="217" t="s">
        <v>29</v>
      </c>
      <c r="V50" s="218"/>
      <c r="W50" s="223"/>
      <c r="X50" s="224"/>
      <c r="Y50" s="224"/>
      <c r="Z50" s="224"/>
      <c r="AA50" s="225"/>
      <c r="AB50" s="19"/>
      <c r="AC50" s="2" t="s">
        <v>37</v>
      </c>
      <c r="AD50" s="29" t="s">
        <v>124</v>
      </c>
      <c r="AE50" s="29" t="str">
        <f t="shared" si="1"/>
        <v>OEM and/or Integrator</v>
      </c>
      <c r="AF50" s="29" t="s">
        <v>151</v>
      </c>
    </row>
    <row r="51" spans="3:32" ht="39.950000000000003" customHeight="1" x14ac:dyDescent="0.25">
      <c r="C51" s="19"/>
      <c r="D51" s="38">
        <v>19</v>
      </c>
      <c r="E51" s="150" t="s">
        <v>8</v>
      </c>
      <c r="F51" s="151"/>
      <c r="G51" s="151"/>
      <c r="H51" s="151"/>
      <c r="I51" s="151"/>
      <c r="J51" s="151"/>
      <c r="K51" s="151"/>
      <c r="L51" s="151"/>
      <c r="M51" s="151"/>
      <c r="N51" s="151"/>
      <c r="O51" s="151"/>
      <c r="P51" s="152"/>
      <c r="Q51" s="170" t="str">
        <f t="shared" si="2"/>
        <v>OEM and/or Integrator</v>
      </c>
      <c r="R51" s="171"/>
      <c r="S51" s="215"/>
      <c r="T51" s="216"/>
      <c r="U51" s="217" t="s">
        <v>29</v>
      </c>
      <c r="V51" s="218"/>
      <c r="W51" s="223"/>
      <c r="X51" s="224"/>
      <c r="Y51" s="224"/>
      <c r="Z51" s="224"/>
      <c r="AA51" s="225"/>
      <c r="AB51" s="19"/>
      <c r="AC51" s="2" t="s">
        <v>37</v>
      </c>
      <c r="AD51" s="29" t="s">
        <v>124</v>
      </c>
      <c r="AE51" s="29" t="str">
        <f t="shared" si="1"/>
        <v>OEM and/or Integrator</v>
      </c>
      <c r="AF51" s="29" t="s">
        <v>151</v>
      </c>
    </row>
    <row r="52" spans="3:32" ht="39.950000000000003" customHeight="1" x14ac:dyDescent="0.25">
      <c r="C52" s="19"/>
      <c r="D52" s="38">
        <v>20</v>
      </c>
      <c r="E52" s="150" t="s">
        <v>70</v>
      </c>
      <c r="F52" s="151"/>
      <c r="G52" s="151"/>
      <c r="H52" s="151"/>
      <c r="I52" s="151"/>
      <c r="J52" s="151"/>
      <c r="K52" s="151"/>
      <c r="L52" s="151"/>
      <c r="M52" s="151"/>
      <c r="N52" s="151"/>
      <c r="O52" s="151"/>
      <c r="P52" s="152"/>
      <c r="Q52" s="170" t="str">
        <f t="shared" si="2"/>
        <v>OEM and/or Integrator</v>
      </c>
      <c r="R52" s="171"/>
      <c r="S52" s="215"/>
      <c r="T52" s="216"/>
      <c r="U52" s="219"/>
      <c r="V52" s="220"/>
      <c r="W52" s="223"/>
      <c r="X52" s="224"/>
      <c r="Y52" s="224"/>
      <c r="Z52" s="224"/>
      <c r="AA52" s="225"/>
      <c r="AB52" s="19"/>
      <c r="AC52" s="2" t="s">
        <v>37</v>
      </c>
      <c r="AD52" s="29" t="s">
        <v>124</v>
      </c>
      <c r="AE52" s="29" t="str">
        <f t="shared" si="1"/>
        <v>OEM and/or Integrator</v>
      </c>
      <c r="AF52" s="29" t="s">
        <v>151</v>
      </c>
    </row>
    <row r="53" spans="3:32" ht="39.950000000000003" customHeight="1" x14ac:dyDescent="0.25">
      <c r="C53" s="19"/>
      <c r="D53" s="38">
        <v>21</v>
      </c>
      <c r="E53" s="150" t="s">
        <v>71</v>
      </c>
      <c r="F53" s="151"/>
      <c r="G53" s="151"/>
      <c r="H53" s="151"/>
      <c r="I53" s="151"/>
      <c r="J53" s="151"/>
      <c r="K53" s="151"/>
      <c r="L53" s="151"/>
      <c r="M53" s="151"/>
      <c r="N53" s="151"/>
      <c r="O53" s="151"/>
      <c r="P53" s="152"/>
      <c r="Q53" s="170" t="str">
        <f>AE53</f>
        <v>OEM and/or Integrator</v>
      </c>
      <c r="R53" s="171"/>
      <c r="S53" s="215"/>
      <c r="T53" s="216"/>
      <c r="U53" s="217" t="s">
        <v>29</v>
      </c>
      <c r="V53" s="218"/>
      <c r="W53" s="223"/>
      <c r="X53" s="224"/>
      <c r="Y53" s="224"/>
      <c r="Z53" s="224"/>
      <c r="AA53" s="225"/>
      <c r="AB53" s="19"/>
      <c r="AC53" s="2" t="s">
        <v>37</v>
      </c>
      <c r="AD53" s="29" t="s">
        <v>124</v>
      </c>
      <c r="AE53" s="29" t="str">
        <f t="shared" si="1"/>
        <v>OEM and/or Integrator</v>
      </c>
      <c r="AF53" s="29" t="s">
        <v>151</v>
      </c>
    </row>
    <row r="54" spans="3:32" ht="166.5" customHeight="1" thickBot="1" x14ac:dyDescent="0.3">
      <c r="C54" s="19"/>
      <c r="D54" s="38">
        <v>22</v>
      </c>
      <c r="E54" s="150" t="s">
        <v>72</v>
      </c>
      <c r="F54" s="151"/>
      <c r="G54" s="151"/>
      <c r="H54" s="151"/>
      <c r="I54" s="151"/>
      <c r="J54" s="151"/>
      <c r="K54" s="151"/>
      <c r="L54" s="151"/>
      <c r="M54" s="151"/>
      <c r="N54" s="151"/>
      <c r="O54" s="151"/>
      <c r="P54" s="152"/>
      <c r="Q54" s="170" t="str">
        <f>AE54</f>
        <v>OEM and/or Integrator</v>
      </c>
      <c r="R54" s="171"/>
      <c r="S54" s="215"/>
      <c r="T54" s="216"/>
      <c r="U54" s="219"/>
      <c r="V54" s="220"/>
      <c r="W54" s="223"/>
      <c r="X54" s="224"/>
      <c r="Y54" s="224"/>
      <c r="Z54" s="224"/>
      <c r="AA54" s="225"/>
      <c r="AB54" s="19"/>
      <c r="AC54" s="2" t="s">
        <v>37</v>
      </c>
      <c r="AD54" s="29" t="s">
        <v>124</v>
      </c>
      <c r="AE54" s="29" t="str">
        <f t="shared" si="1"/>
        <v>OEM and/or Integrator</v>
      </c>
      <c r="AF54" s="29" t="s">
        <v>151</v>
      </c>
    </row>
    <row r="55" spans="3:32" s="29" customFormat="1" ht="20.25" customHeight="1" thickBot="1" x14ac:dyDescent="0.3">
      <c r="C55" s="19"/>
      <c r="D55" s="185" t="s">
        <v>139</v>
      </c>
      <c r="E55" s="186"/>
      <c r="F55" s="186"/>
      <c r="G55" s="186"/>
      <c r="H55" s="186"/>
      <c r="I55" s="186"/>
      <c r="J55" s="186"/>
      <c r="K55" s="186"/>
      <c r="L55" s="186"/>
      <c r="M55" s="186"/>
      <c r="N55" s="186"/>
      <c r="O55" s="186"/>
      <c r="P55" s="186"/>
      <c r="Q55" s="186"/>
      <c r="R55" s="186"/>
      <c r="S55" s="186"/>
      <c r="T55" s="186"/>
      <c r="U55" s="186"/>
      <c r="V55" s="186"/>
      <c r="W55" s="186"/>
      <c r="X55" s="186"/>
      <c r="Y55" s="186"/>
      <c r="Z55" s="186"/>
      <c r="AA55" s="187"/>
      <c r="AB55" s="19"/>
    </row>
    <row r="56" spans="3:32" s="29" customFormat="1" ht="20.25" customHeight="1" thickBot="1" x14ac:dyDescent="0.3">
      <c r="C56" s="19"/>
      <c r="D56" s="21" t="s">
        <v>39</v>
      </c>
      <c r="E56" s="182" t="s">
        <v>0</v>
      </c>
      <c r="F56" s="183"/>
      <c r="G56" s="183"/>
      <c r="H56" s="183"/>
      <c r="I56" s="183"/>
      <c r="J56" s="183"/>
      <c r="K56" s="183"/>
      <c r="L56" s="183"/>
      <c r="M56" s="183"/>
      <c r="N56" s="183"/>
      <c r="O56" s="183"/>
      <c r="P56" s="184"/>
      <c r="Q56" s="174" t="s">
        <v>35</v>
      </c>
      <c r="R56" s="175"/>
      <c r="S56" s="221" t="s">
        <v>23</v>
      </c>
      <c r="T56" s="222"/>
      <c r="U56" s="221" t="s">
        <v>24</v>
      </c>
      <c r="V56" s="222"/>
      <c r="W56" s="229" t="s">
        <v>25</v>
      </c>
      <c r="X56" s="230"/>
      <c r="Y56" s="230"/>
      <c r="Z56" s="230"/>
      <c r="AA56" s="222"/>
      <c r="AB56" s="19"/>
    </row>
    <row r="57" spans="3:32" s="29" customFormat="1" ht="51" customHeight="1" x14ac:dyDescent="0.25">
      <c r="C57" s="19"/>
      <c r="D57" s="40">
        <v>23</v>
      </c>
      <c r="E57" s="179" t="s">
        <v>141</v>
      </c>
      <c r="F57" s="180"/>
      <c r="G57" s="180"/>
      <c r="H57" s="180"/>
      <c r="I57" s="180"/>
      <c r="J57" s="180"/>
      <c r="K57" s="180"/>
      <c r="L57" s="180"/>
      <c r="M57" s="180"/>
      <c r="N57" s="180"/>
      <c r="O57" s="180"/>
      <c r="P57" s="181"/>
      <c r="Q57" s="188" t="str">
        <f>AE57</f>
        <v>Remote Access Vendors ONLY</v>
      </c>
      <c r="R57" s="189"/>
      <c r="S57" s="231"/>
      <c r="T57" s="232"/>
      <c r="U57" s="233" t="s">
        <v>29</v>
      </c>
      <c r="V57" s="234"/>
      <c r="W57" s="164"/>
      <c r="X57" s="165"/>
      <c r="Y57" s="165"/>
      <c r="Z57" s="165"/>
      <c r="AA57" s="166"/>
      <c r="AB57" s="19"/>
      <c r="AC57" s="29" t="s">
        <v>146</v>
      </c>
      <c r="AD57" s="29" t="s">
        <v>149</v>
      </c>
      <c r="AE57" s="29" t="str">
        <f t="shared" ref="AE57:AE63" si="3">IF(OR($Q$20="",$Q$23="",$Z$20="",$Z$23="",$Q$25=""),AF57,IF(OR($Q$25="Yes"),AD57,$AD$16))</f>
        <v>Remote Access Vendors ONLY</v>
      </c>
      <c r="AF57" s="29" t="s">
        <v>147</v>
      </c>
    </row>
    <row r="58" spans="3:32" s="29" customFormat="1" ht="63.95" customHeight="1" x14ac:dyDescent="0.25">
      <c r="C58" s="19"/>
      <c r="D58" s="38">
        <v>24</v>
      </c>
      <c r="E58" s="150" t="s">
        <v>161</v>
      </c>
      <c r="F58" s="151"/>
      <c r="G58" s="151"/>
      <c r="H58" s="151"/>
      <c r="I58" s="151"/>
      <c r="J58" s="151"/>
      <c r="K58" s="151"/>
      <c r="L58" s="151"/>
      <c r="M58" s="151"/>
      <c r="N58" s="151"/>
      <c r="O58" s="151"/>
      <c r="P58" s="152"/>
      <c r="Q58" s="153" t="str">
        <f>AE58</f>
        <v>Remote Access Vendors ONLY</v>
      </c>
      <c r="R58" s="154"/>
      <c r="S58" s="155"/>
      <c r="T58" s="156"/>
      <c r="U58" s="162"/>
      <c r="V58" s="163"/>
      <c r="W58" s="159"/>
      <c r="X58" s="160"/>
      <c r="Y58" s="160"/>
      <c r="Z58" s="160"/>
      <c r="AA58" s="161"/>
      <c r="AB58" s="19"/>
      <c r="AC58" s="29" t="s">
        <v>146</v>
      </c>
      <c r="AD58" s="29" t="s">
        <v>149</v>
      </c>
      <c r="AE58" s="29" t="str">
        <f t="shared" si="3"/>
        <v>Remote Access Vendors ONLY</v>
      </c>
      <c r="AF58" s="29" t="s">
        <v>147</v>
      </c>
    </row>
    <row r="59" spans="3:32" s="29" customFormat="1" ht="60.6" customHeight="1" x14ac:dyDescent="0.25">
      <c r="C59" s="19"/>
      <c r="D59" s="38">
        <v>25</v>
      </c>
      <c r="E59" s="150" t="s">
        <v>142</v>
      </c>
      <c r="F59" s="151"/>
      <c r="G59" s="151"/>
      <c r="H59" s="151"/>
      <c r="I59" s="151"/>
      <c r="J59" s="151"/>
      <c r="K59" s="151"/>
      <c r="L59" s="151"/>
      <c r="M59" s="151"/>
      <c r="N59" s="151"/>
      <c r="O59" s="151"/>
      <c r="P59" s="152"/>
      <c r="Q59" s="153" t="str">
        <f t="shared" ref="Q59:Q63" si="4">AE59</f>
        <v>Remote Access Vendors ONLY</v>
      </c>
      <c r="R59" s="154"/>
      <c r="S59" s="155"/>
      <c r="T59" s="156"/>
      <c r="U59" s="157" t="s">
        <v>29</v>
      </c>
      <c r="V59" s="158"/>
      <c r="W59" s="159"/>
      <c r="X59" s="160"/>
      <c r="Y59" s="160"/>
      <c r="Z59" s="160"/>
      <c r="AA59" s="161"/>
      <c r="AB59" s="19"/>
      <c r="AC59" s="29" t="s">
        <v>146</v>
      </c>
      <c r="AD59" s="29" t="s">
        <v>149</v>
      </c>
      <c r="AE59" s="29" t="str">
        <f t="shared" si="3"/>
        <v>Remote Access Vendors ONLY</v>
      </c>
      <c r="AF59" s="29" t="s">
        <v>147</v>
      </c>
    </row>
    <row r="60" spans="3:32" s="29" customFormat="1" ht="50.1" customHeight="1" x14ac:dyDescent="0.25">
      <c r="C60" s="19"/>
      <c r="D60" s="38">
        <v>26</v>
      </c>
      <c r="E60" s="150" t="s">
        <v>156</v>
      </c>
      <c r="F60" s="151"/>
      <c r="G60" s="151"/>
      <c r="H60" s="151"/>
      <c r="I60" s="151"/>
      <c r="J60" s="151"/>
      <c r="K60" s="151"/>
      <c r="L60" s="151"/>
      <c r="M60" s="151"/>
      <c r="N60" s="151"/>
      <c r="O60" s="151"/>
      <c r="P60" s="152"/>
      <c r="Q60" s="153" t="str">
        <f t="shared" si="4"/>
        <v>Remote Access Vendors ONLY</v>
      </c>
      <c r="R60" s="154"/>
      <c r="S60" s="155"/>
      <c r="T60" s="156"/>
      <c r="U60" s="162"/>
      <c r="V60" s="163"/>
      <c r="W60" s="159"/>
      <c r="X60" s="160"/>
      <c r="Y60" s="160"/>
      <c r="Z60" s="160"/>
      <c r="AA60" s="161"/>
      <c r="AB60" s="19"/>
      <c r="AC60" s="29" t="s">
        <v>146</v>
      </c>
      <c r="AD60" s="29" t="s">
        <v>149</v>
      </c>
      <c r="AE60" s="29" t="str">
        <f t="shared" si="3"/>
        <v>Remote Access Vendors ONLY</v>
      </c>
      <c r="AF60" s="29" t="s">
        <v>147</v>
      </c>
    </row>
    <row r="61" spans="3:32" s="29" customFormat="1" ht="48.95" customHeight="1" x14ac:dyDescent="0.25">
      <c r="C61" s="19"/>
      <c r="D61" s="38">
        <v>27</v>
      </c>
      <c r="E61" s="150" t="s">
        <v>143</v>
      </c>
      <c r="F61" s="151"/>
      <c r="G61" s="151"/>
      <c r="H61" s="151"/>
      <c r="I61" s="151"/>
      <c r="J61" s="151"/>
      <c r="K61" s="151"/>
      <c r="L61" s="151"/>
      <c r="M61" s="151"/>
      <c r="N61" s="151"/>
      <c r="O61" s="151"/>
      <c r="P61" s="152"/>
      <c r="Q61" s="153" t="str">
        <f t="shared" si="4"/>
        <v>Remote Access Vendors ONLY</v>
      </c>
      <c r="R61" s="154"/>
      <c r="S61" s="155"/>
      <c r="T61" s="156"/>
      <c r="U61" s="162"/>
      <c r="V61" s="163"/>
      <c r="W61" s="159"/>
      <c r="X61" s="160"/>
      <c r="Y61" s="160"/>
      <c r="Z61" s="160"/>
      <c r="AA61" s="161"/>
      <c r="AB61" s="19"/>
      <c r="AC61" s="29" t="s">
        <v>146</v>
      </c>
      <c r="AD61" s="29" t="s">
        <v>149</v>
      </c>
      <c r="AE61" s="29" t="str">
        <f t="shared" si="3"/>
        <v>Remote Access Vendors ONLY</v>
      </c>
      <c r="AF61" s="29" t="s">
        <v>147</v>
      </c>
    </row>
    <row r="62" spans="3:32" s="29" customFormat="1" ht="48" customHeight="1" x14ac:dyDescent="0.25">
      <c r="C62" s="19"/>
      <c r="D62" s="38">
        <v>28</v>
      </c>
      <c r="E62" s="150" t="s">
        <v>144</v>
      </c>
      <c r="F62" s="151"/>
      <c r="G62" s="151"/>
      <c r="H62" s="151"/>
      <c r="I62" s="151"/>
      <c r="J62" s="151"/>
      <c r="K62" s="151"/>
      <c r="L62" s="151"/>
      <c r="M62" s="151"/>
      <c r="N62" s="151"/>
      <c r="O62" s="151"/>
      <c r="P62" s="152"/>
      <c r="Q62" s="153" t="str">
        <f t="shared" si="4"/>
        <v>Remote Access Vendors ONLY</v>
      </c>
      <c r="R62" s="154"/>
      <c r="S62" s="155"/>
      <c r="T62" s="156"/>
      <c r="U62" s="162"/>
      <c r="V62" s="163"/>
      <c r="W62" s="159"/>
      <c r="X62" s="160"/>
      <c r="Y62" s="160"/>
      <c r="Z62" s="160"/>
      <c r="AA62" s="161"/>
      <c r="AB62" s="19"/>
      <c r="AC62" s="29" t="s">
        <v>146</v>
      </c>
      <c r="AD62" s="29" t="s">
        <v>149</v>
      </c>
      <c r="AE62" s="29" t="str">
        <f t="shared" si="3"/>
        <v>Remote Access Vendors ONLY</v>
      </c>
      <c r="AF62" s="29" t="s">
        <v>147</v>
      </c>
    </row>
    <row r="63" spans="3:32" s="29" customFormat="1" ht="45.95" customHeight="1" thickBot="1" x14ac:dyDescent="0.3">
      <c r="C63" s="19"/>
      <c r="D63" s="38">
        <v>29</v>
      </c>
      <c r="E63" s="150" t="s">
        <v>145</v>
      </c>
      <c r="F63" s="151"/>
      <c r="G63" s="151"/>
      <c r="H63" s="151"/>
      <c r="I63" s="151"/>
      <c r="J63" s="151"/>
      <c r="K63" s="151"/>
      <c r="L63" s="151"/>
      <c r="M63" s="151"/>
      <c r="N63" s="151"/>
      <c r="O63" s="151"/>
      <c r="P63" s="152"/>
      <c r="Q63" s="153" t="str">
        <f t="shared" si="4"/>
        <v>Remote Access Vendors ONLY</v>
      </c>
      <c r="R63" s="154"/>
      <c r="S63" s="155"/>
      <c r="T63" s="156"/>
      <c r="U63" s="157" t="s">
        <v>29</v>
      </c>
      <c r="V63" s="158"/>
      <c r="W63" s="159"/>
      <c r="X63" s="160"/>
      <c r="Y63" s="160"/>
      <c r="Z63" s="160"/>
      <c r="AA63" s="161"/>
      <c r="AB63" s="19"/>
      <c r="AC63" s="29" t="s">
        <v>146</v>
      </c>
      <c r="AD63" s="29" t="s">
        <v>149</v>
      </c>
      <c r="AE63" s="29" t="str">
        <f t="shared" si="3"/>
        <v>Remote Access Vendors ONLY</v>
      </c>
      <c r="AF63" s="29" t="s">
        <v>147</v>
      </c>
    </row>
    <row r="64" spans="3:32" s="2" customFormat="1" ht="20.25" customHeight="1" thickBot="1" x14ac:dyDescent="0.3">
      <c r="C64" s="19"/>
      <c r="D64" s="185" t="s">
        <v>140</v>
      </c>
      <c r="E64" s="186"/>
      <c r="F64" s="186"/>
      <c r="G64" s="186"/>
      <c r="H64" s="186"/>
      <c r="I64" s="186"/>
      <c r="J64" s="186"/>
      <c r="K64" s="186"/>
      <c r="L64" s="186"/>
      <c r="M64" s="186"/>
      <c r="N64" s="186"/>
      <c r="O64" s="186"/>
      <c r="P64" s="186"/>
      <c r="Q64" s="186"/>
      <c r="R64" s="186"/>
      <c r="S64" s="186"/>
      <c r="T64" s="186"/>
      <c r="U64" s="186"/>
      <c r="V64" s="186"/>
      <c r="W64" s="186"/>
      <c r="X64" s="186"/>
      <c r="Y64" s="186"/>
      <c r="Z64" s="186"/>
      <c r="AA64" s="187"/>
      <c r="AB64" s="19"/>
    </row>
    <row r="65" spans="3:32" s="2" customFormat="1" ht="20.25" customHeight="1" thickBot="1" x14ac:dyDescent="0.3">
      <c r="C65" s="19"/>
      <c r="D65" s="21" t="s">
        <v>39</v>
      </c>
      <c r="E65" s="182" t="s">
        <v>0</v>
      </c>
      <c r="F65" s="183"/>
      <c r="G65" s="183"/>
      <c r="H65" s="183"/>
      <c r="I65" s="183"/>
      <c r="J65" s="183"/>
      <c r="K65" s="183"/>
      <c r="L65" s="183"/>
      <c r="M65" s="183"/>
      <c r="N65" s="183"/>
      <c r="O65" s="183"/>
      <c r="P65" s="184"/>
      <c r="Q65" s="174" t="s">
        <v>35</v>
      </c>
      <c r="R65" s="175"/>
      <c r="S65" s="221" t="s">
        <v>23</v>
      </c>
      <c r="T65" s="222"/>
      <c r="U65" s="221" t="s">
        <v>24</v>
      </c>
      <c r="V65" s="222"/>
      <c r="W65" s="229" t="s">
        <v>25</v>
      </c>
      <c r="X65" s="230"/>
      <c r="Y65" s="230"/>
      <c r="Z65" s="230"/>
      <c r="AA65" s="222"/>
      <c r="AB65" s="19"/>
    </row>
    <row r="66" spans="3:32" ht="60.75" customHeight="1" x14ac:dyDescent="0.25">
      <c r="C66" s="19"/>
      <c r="D66" s="40">
        <v>30</v>
      </c>
      <c r="E66" s="179" t="s">
        <v>51</v>
      </c>
      <c r="F66" s="180"/>
      <c r="G66" s="180"/>
      <c r="H66" s="180"/>
      <c r="I66" s="180"/>
      <c r="J66" s="180"/>
      <c r="K66" s="180"/>
      <c r="L66" s="180"/>
      <c r="M66" s="180"/>
      <c r="N66" s="180"/>
      <c r="O66" s="180"/>
      <c r="P66" s="181"/>
      <c r="Q66" s="188" t="str">
        <f>AE66</f>
        <v>OEM Vendors ONLY</v>
      </c>
      <c r="R66" s="189"/>
      <c r="S66" s="231"/>
      <c r="T66" s="232"/>
      <c r="U66" s="233" t="s">
        <v>29</v>
      </c>
      <c r="V66" s="234"/>
      <c r="W66" s="164"/>
      <c r="X66" s="165"/>
      <c r="Y66" s="165"/>
      <c r="Z66" s="165"/>
      <c r="AA66" s="166"/>
      <c r="AB66" s="19"/>
      <c r="AC66" s="2" t="s">
        <v>38</v>
      </c>
      <c r="AD66" t="s">
        <v>125</v>
      </c>
      <c r="AE66" t="str">
        <f t="shared" ref="AE66:AE90" si="5">IF(OR($Q$20="",$Q$23="",$Z$20="",$Z$23="",$Q$25=""),AF66,IF(OR($Q$20="Yes"),AD66,$AD$16))</f>
        <v>OEM Vendors ONLY</v>
      </c>
      <c r="AF66" t="s">
        <v>148</v>
      </c>
    </row>
    <row r="67" spans="3:32" ht="63.95" customHeight="1" x14ac:dyDescent="0.25">
      <c r="C67" s="19"/>
      <c r="D67" s="38">
        <v>31</v>
      </c>
      <c r="E67" s="150" t="s">
        <v>4</v>
      </c>
      <c r="F67" s="151"/>
      <c r="G67" s="151"/>
      <c r="H67" s="151"/>
      <c r="I67" s="151"/>
      <c r="J67" s="151"/>
      <c r="K67" s="151"/>
      <c r="L67" s="151"/>
      <c r="M67" s="151"/>
      <c r="N67" s="151"/>
      <c r="O67" s="151"/>
      <c r="P67" s="152"/>
      <c r="Q67" s="153" t="str">
        <f>AE67</f>
        <v>OEM Vendors ONLY</v>
      </c>
      <c r="R67" s="154"/>
      <c r="S67" s="155"/>
      <c r="T67" s="156"/>
      <c r="U67" s="162"/>
      <c r="V67" s="163"/>
      <c r="W67" s="159"/>
      <c r="X67" s="160"/>
      <c r="Y67" s="160"/>
      <c r="Z67" s="160"/>
      <c r="AA67" s="161"/>
      <c r="AB67" s="19"/>
      <c r="AC67" s="2" t="s">
        <v>38</v>
      </c>
      <c r="AD67" t="s">
        <v>125</v>
      </c>
      <c r="AE67" s="29" t="str">
        <f t="shared" si="5"/>
        <v>OEM Vendors ONLY</v>
      </c>
      <c r="AF67" s="29" t="s">
        <v>148</v>
      </c>
    </row>
    <row r="68" spans="3:32" ht="60.6" customHeight="1" x14ac:dyDescent="0.25">
      <c r="C68" s="19"/>
      <c r="D68" s="38">
        <v>32</v>
      </c>
      <c r="E68" s="150" t="s">
        <v>84</v>
      </c>
      <c r="F68" s="151"/>
      <c r="G68" s="151"/>
      <c r="H68" s="151"/>
      <c r="I68" s="151"/>
      <c r="J68" s="151"/>
      <c r="K68" s="151"/>
      <c r="L68" s="151"/>
      <c r="M68" s="151"/>
      <c r="N68" s="151"/>
      <c r="O68" s="151"/>
      <c r="P68" s="152"/>
      <c r="Q68" s="153" t="str">
        <f t="shared" ref="Q68:Q73" si="6">AE68</f>
        <v>OEM Vendors ONLY</v>
      </c>
      <c r="R68" s="154"/>
      <c r="S68" s="155"/>
      <c r="T68" s="156"/>
      <c r="U68" s="157" t="s">
        <v>29</v>
      </c>
      <c r="V68" s="158"/>
      <c r="W68" s="159"/>
      <c r="X68" s="160"/>
      <c r="Y68" s="160"/>
      <c r="Z68" s="160"/>
      <c r="AA68" s="161"/>
      <c r="AB68" s="19"/>
      <c r="AC68" s="2" t="s">
        <v>38</v>
      </c>
      <c r="AD68" s="29" t="s">
        <v>125</v>
      </c>
      <c r="AE68" s="29" t="str">
        <f t="shared" si="5"/>
        <v>OEM Vendors ONLY</v>
      </c>
      <c r="AF68" s="29" t="s">
        <v>148</v>
      </c>
    </row>
    <row r="69" spans="3:32" ht="50.1" customHeight="1" x14ac:dyDescent="0.25">
      <c r="C69" s="19"/>
      <c r="D69" s="38">
        <v>33</v>
      </c>
      <c r="E69" s="150" t="s">
        <v>7</v>
      </c>
      <c r="F69" s="151"/>
      <c r="G69" s="151"/>
      <c r="H69" s="151"/>
      <c r="I69" s="151"/>
      <c r="J69" s="151"/>
      <c r="K69" s="151"/>
      <c r="L69" s="151"/>
      <c r="M69" s="151"/>
      <c r="N69" s="151"/>
      <c r="O69" s="151"/>
      <c r="P69" s="152"/>
      <c r="Q69" s="153" t="str">
        <f t="shared" si="6"/>
        <v>OEM Vendors ONLY</v>
      </c>
      <c r="R69" s="154"/>
      <c r="S69" s="155"/>
      <c r="T69" s="156"/>
      <c r="U69" s="162"/>
      <c r="V69" s="163"/>
      <c r="W69" s="159"/>
      <c r="X69" s="160"/>
      <c r="Y69" s="160"/>
      <c r="Z69" s="160"/>
      <c r="AA69" s="161"/>
      <c r="AB69" s="19"/>
      <c r="AC69" s="2" t="s">
        <v>38</v>
      </c>
      <c r="AD69" s="29" t="s">
        <v>125</v>
      </c>
      <c r="AE69" s="29" t="str">
        <f t="shared" si="5"/>
        <v>OEM Vendors ONLY</v>
      </c>
      <c r="AF69" s="29" t="s">
        <v>148</v>
      </c>
    </row>
    <row r="70" spans="3:32" ht="48.95" customHeight="1" x14ac:dyDescent="0.25">
      <c r="C70" s="19"/>
      <c r="D70" s="38">
        <v>34</v>
      </c>
      <c r="E70" s="150" t="s">
        <v>9</v>
      </c>
      <c r="F70" s="151"/>
      <c r="G70" s="151"/>
      <c r="H70" s="151"/>
      <c r="I70" s="151"/>
      <c r="J70" s="151"/>
      <c r="K70" s="151"/>
      <c r="L70" s="151"/>
      <c r="M70" s="151"/>
      <c r="N70" s="151"/>
      <c r="O70" s="151"/>
      <c r="P70" s="152"/>
      <c r="Q70" s="153" t="str">
        <f t="shared" si="6"/>
        <v>OEM Vendors ONLY</v>
      </c>
      <c r="R70" s="154"/>
      <c r="S70" s="155"/>
      <c r="T70" s="156"/>
      <c r="U70" s="157" t="s">
        <v>29</v>
      </c>
      <c r="V70" s="158"/>
      <c r="W70" s="159"/>
      <c r="X70" s="160"/>
      <c r="Y70" s="160"/>
      <c r="Z70" s="160"/>
      <c r="AA70" s="161"/>
      <c r="AB70" s="19"/>
      <c r="AC70" s="2" t="s">
        <v>38</v>
      </c>
      <c r="AD70" s="29" t="s">
        <v>125</v>
      </c>
      <c r="AE70" s="29" t="str">
        <f t="shared" si="5"/>
        <v>OEM Vendors ONLY</v>
      </c>
      <c r="AF70" s="29" t="s">
        <v>148</v>
      </c>
    </row>
    <row r="71" spans="3:32" ht="39.950000000000003" customHeight="1" x14ac:dyDescent="0.25">
      <c r="C71" s="19"/>
      <c r="D71" s="38">
        <v>35</v>
      </c>
      <c r="E71" s="150" t="s">
        <v>10</v>
      </c>
      <c r="F71" s="151"/>
      <c r="G71" s="151"/>
      <c r="H71" s="151"/>
      <c r="I71" s="151"/>
      <c r="J71" s="151"/>
      <c r="K71" s="151"/>
      <c r="L71" s="151"/>
      <c r="M71" s="151"/>
      <c r="N71" s="151"/>
      <c r="O71" s="151"/>
      <c r="P71" s="152"/>
      <c r="Q71" s="153" t="str">
        <f t="shared" si="6"/>
        <v>OEM Vendors ONLY</v>
      </c>
      <c r="R71" s="154"/>
      <c r="S71" s="155"/>
      <c r="T71" s="156"/>
      <c r="U71" s="157" t="s">
        <v>29</v>
      </c>
      <c r="V71" s="158"/>
      <c r="W71" s="159"/>
      <c r="X71" s="160"/>
      <c r="Y71" s="160"/>
      <c r="Z71" s="160"/>
      <c r="AA71" s="161"/>
      <c r="AB71" s="19"/>
      <c r="AC71" s="2" t="s">
        <v>38</v>
      </c>
      <c r="AD71" s="29" t="s">
        <v>125</v>
      </c>
      <c r="AE71" s="29" t="str">
        <f t="shared" si="5"/>
        <v>OEM Vendors ONLY</v>
      </c>
      <c r="AF71" s="29" t="s">
        <v>148</v>
      </c>
    </row>
    <row r="72" spans="3:32" ht="47.45" customHeight="1" x14ac:dyDescent="0.25">
      <c r="C72" s="19"/>
      <c r="D72" s="38">
        <v>36</v>
      </c>
      <c r="E72" s="150" t="s">
        <v>11</v>
      </c>
      <c r="F72" s="151"/>
      <c r="G72" s="151"/>
      <c r="H72" s="151"/>
      <c r="I72" s="151"/>
      <c r="J72" s="151"/>
      <c r="K72" s="151"/>
      <c r="L72" s="151"/>
      <c r="M72" s="151"/>
      <c r="N72" s="151"/>
      <c r="O72" s="151"/>
      <c r="P72" s="152"/>
      <c r="Q72" s="153" t="str">
        <f t="shared" si="6"/>
        <v>OEM Vendors ONLY</v>
      </c>
      <c r="R72" s="154"/>
      <c r="S72" s="155"/>
      <c r="T72" s="156"/>
      <c r="U72" s="157" t="s">
        <v>29</v>
      </c>
      <c r="V72" s="158"/>
      <c r="W72" s="159"/>
      <c r="X72" s="160"/>
      <c r="Y72" s="160"/>
      <c r="Z72" s="160"/>
      <c r="AA72" s="161"/>
      <c r="AB72" s="19"/>
      <c r="AC72" s="2" t="s">
        <v>38</v>
      </c>
      <c r="AD72" s="29" t="s">
        <v>125</v>
      </c>
      <c r="AE72" s="29" t="str">
        <f t="shared" si="5"/>
        <v>OEM Vendors ONLY</v>
      </c>
      <c r="AF72" s="29" t="s">
        <v>148</v>
      </c>
    </row>
    <row r="73" spans="3:32" ht="45.95" customHeight="1" x14ac:dyDescent="0.25">
      <c r="C73" s="19"/>
      <c r="D73" s="38">
        <v>37</v>
      </c>
      <c r="E73" s="150" t="s">
        <v>52</v>
      </c>
      <c r="F73" s="151"/>
      <c r="G73" s="151"/>
      <c r="H73" s="151"/>
      <c r="I73" s="151"/>
      <c r="J73" s="151"/>
      <c r="K73" s="151"/>
      <c r="L73" s="151"/>
      <c r="M73" s="151"/>
      <c r="N73" s="151"/>
      <c r="O73" s="151"/>
      <c r="P73" s="152"/>
      <c r="Q73" s="153" t="str">
        <f t="shared" si="6"/>
        <v>OEM Vendors ONLY</v>
      </c>
      <c r="R73" s="154"/>
      <c r="S73" s="155"/>
      <c r="T73" s="156"/>
      <c r="U73" s="157" t="s">
        <v>29</v>
      </c>
      <c r="V73" s="158"/>
      <c r="W73" s="159"/>
      <c r="X73" s="160"/>
      <c r="Y73" s="160"/>
      <c r="Z73" s="160"/>
      <c r="AA73" s="161"/>
      <c r="AB73" s="19"/>
      <c r="AC73" s="2" t="s">
        <v>38</v>
      </c>
      <c r="AD73" s="29" t="s">
        <v>125</v>
      </c>
      <c r="AE73" s="29" t="str">
        <f t="shared" si="5"/>
        <v>OEM Vendors ONLY</v>
      </c>
      <c r="AF73" s="29" t="s">
        <v>148</v>
      </c>
    </row>
    <row r="74" spans="3:32" ht="47.1" customHeight="1" x14ac:dyDescent="0.25">
      <c r="C74" s="19"/>
      <c r="D74" s="38">
        <v>38</v>
      </c>
      <c r="E74" s="150" t="s">
        <v>12</v>
      </c>
      <c r="F74" s="151"/>
      <c r="G74" s="151"/>
      <c r="H74" s="151"/>
      <c r="I74" s="151"/>
      <c r="J74" s="151"/>
      <c r="K74" s="151"/>
      <c r="L74" s="151"/>
      <c r="M74" s="151"/>
      <c r="N74" s="151"/>
      <c r="O74" s="151"/>
      <c r="P74" s="152"/>
      <c r="Q74" s="153" t="str">
        <f>AE74</f>
        <v>OEM Vendors ONLY</v>
      </c>
      <c r="R74" s="154"/>
      <c r="S74" s="155"/>
      <c r="T74" s="156"/>
      <c r="U74" s="157" t="s">
        <v>29</v>
      </c>
      <c r="V74" s="158"/>
      <c r="W74" s="159"/>
      <c r="X74" s="160"/>
      <c r="Y74" s="160"/>
      <c r="Z74" s="160"/>
      <c r="AA74" s="161"/>
      <c r="AB74" s="19"/>
      <c r="AC74" s="2" t="s">
        <v>38</v>
      </c>
      <c r="AD74" s="29" t="s">
        <v>125</v>
      </c>
      <c r="AE74" s="29" t="str">
        <f t="shared" si="5"/>
        <v>OEM Vendors ONLY</v>
      </c>
      <c r="AF74" s="29" t="s">
        <v>148</v>
      </c>
    </row>
    <row r="75" spans="3:32" ht="78" customHeight="1" x14ac:dyDescent="0.25">
      <c r="C75" s="19"/>
      <c r="D75" s="38">
        <v>39</v>
      </c>
      <c r="E75" s="150" t="s">
        <v>31</v>
      </c>
      <c r="F75" s="151"/>
      <c r="G75" s="151"/>
      <c r="H75" s="151"/>
      <c r="I75" s="151"/>
      <c r="J75" s="151"/>
      <c r="K75" s="151"/>
      <c r="L75" s="151"/>
      <c r="M75" s="151"/>
      <c r="N75" s="151"/>
      <c r="O75" s="151"/>
      <c r="P75" s="152"/>
      <c r="Q75" s="153" t="str">
        <f t="shared" ref="Q75:Q78" si="7">AE75</f>
        <v>OEM Vendors ONLY</v>
      </c>
      <c r="R75" s="154"/>
      <c r="S75" s="155"/>
      <c r="T75" s="156"/>
      <c r="U75" s="157" t="s">
        <v>29</v>
      </c>
      <c r="V75" s="158"/>
      <c r="W75" s="159"/>
      <c r="X75" s="160"/>
      <c r="Y75" s="160"/>
      <c r="Z75" s="160"/>
      <c r="AA75" s="161"/>
      <c r="AB75" s="19"/>
      <c r="AC75" s="2" t="s">
        <v>38</v>
      </c>
      <c r="AD75" s="29" t="s">
        <v>125</v>
      </c>
      <c r="AE75" s="29" t="str">
        <f t="shared" si="5"/>
        <v>OEM Vendors ONLY</v>
      </c>
      <c r="AF75" s="29" t="s">
        <v>148</v>
      </c>
    </row>
    <row r="76" spans="3:32" ht="39.950000000000003" customHeight="1" x14ac:dyDescent="0.25">
      <c r="C76" s="19"/>
      <c r="D76" s="38">
        <v>40</v>
      </c>
      <c r="E76" s="150" t="s">
        <v>13</v>
      </c>
      <c r="F76" s="151"/>
      <c r="G76" s="151"/>
      <c r="H76" s="151"/>
      <c r="I76" s="151"/>
      <c r="J76" s="151"/>
      <c r="K76" s="151"/>
      <c r="L76" s="151"/>
      <c r="M76" s="151"/>
      <c r="N76" s="151"/>
      <c r="O76" s="151"/>
      <c r="P76" s="152"/>
      <c r="Q76" s="153" t="str">
        <f t="shared" si="7"/>
        <v>OEM Vendors ONLY</v>
      </c>
      <c r="R76" s="154"/>
      <c r="S76" s="155"/>
      <c r="T76" s="156"/>
      <c r="U76" s="157" t="s">
        <v>29</v>
      </c>
      <c r="V76" s="158"/>
      <c r="W76" s="159"/>
      <c r="X76" s="160"/>
      <c r="Y76" s="160"/>
      <c r="Z76" s="160"/>
      <c r="AA76" s="161"/>
      <c r="AB76" s="19"/>
      <c r="AC76" s="2" t="s">
        <v>38</v>
      </c>
      <c r="AD76" s="29" t="s">
        <v>125</v>
      </c>
      <c r="AE76" s="29" t="str">
        <f t="shared" si="5"/>
        <v>OEM Vendors ONLY</v>
      </c>
      <c r="AF76" s="29" t="s">
        <v>148</v>
      </c>
    </row>
    <row r="77" spans="3:32" ht="39.950000000000003" customHeight="1" x14ac:dyDescent="0.25">
      <c r="C77" s="19"/>
      <c r="D77" s="38">
        <v>41</v>
      </c>
      <c r="E77" s="150" t="s">
        <v>14</v>
      </c>
      <c r="F77" s="151"/>
      <c r="G77" s="151"/>
      <c r="H77" s="151"/>
      <c r="I77" s="151"/>
      <c r="J77" s="151"/>
      <c r="K77" s="151"/>
      <c r="L77" s="151"/>
      <c r="M77" s="151"/>
      <c r="N77" s="151"/>
      <c r="O77" s="151"/>
      <c r="P77" s="152"/>
      <c r="Q77" s="153" t="str">
        <f t="shared" si="7"/>
        <v>OEM Vendors ONLY</v>
      </c>
      <c r="R77" s="154"/>
      <c r="S77" s="155"/>
      <c r="T77" s="156"/>
      <c r="U77" s="235"/>
      <c r="V77" s="236"/>
      <c r="W77" s="159"/>
      <c r="X77" s="160"/>
      <c r="Y77" s="160"/>
      <c r="Z77" s="160"/>
      <c r="AA77" s="161"/>
      <c r="AB77" s="19"/>
      <c r="AC77" s="2" t="s">
        <v>38</v>
      </c>
      <c r="AD77" s="29" t="s">
        <v>125</v>
      </c>
      <c r="AE77" s="29" t="str">
        <f t="shared" si="5"/>
        <v>OEM Vendors ONLY</v>
      </c>
      <c r="AF77" s="29" t="s">
        <v>148</v>
      </c>
    </row>
    <row r="78" spans="3:32" ht="39.950000000000003" customHeight="1" x14ac:dyDescent="0.25">
      <c r="C78" s="19"/>
      <c r="D78" s="38">
        <v>42</v>
      </c>
      <c r="E78" s="150" t="s">
        <v>15</v>
      </c>
      <c r="F78" s="151"/>
      <c r="G78" s="151"/>
      <c r="H78" s="151"/>
      <c r="I78" s="151"/>
      <c r="J78" s="151"/>
      <c r="K78" s="151"/>
      <c r="L78" s="151"/>
      <c r="M78" s="151"/>
      <c r="N78" s="151"/>
      <c r="O78" s="151"/>
      <c r="P78" s="152"/>
      <c r="Q78" s="153" t="str">
        <f t="shared" si="7"/>
        <v>OEM Vendors ONLY</v>
      </c>
      <c r="R78" s="154"/>
      <c r="S78" s="155"/>
      <c r="T78" s="156"/>
      <c r="U78" s="157" t="s">
        <v>29</v>
      </c>
      <c r="V78" s="158"/>
      <c r="W78" s="159"/>
      <c r="X78" s="160"/>
      <c r="Y78" s="160"/>
      <c r="Z78" s="160"/>
      <c r="AA78" s="161"/>
      <c r="AB78" s="19"/>
      <c r="AC78" s="2" t="s">
        <v>38</v>
      </c>
      <c r="AD78" s="29" t="s">
        <v>125</v>
      </c>
      <c r="AE78" s="29" t="str">
        <f t="shared" si="5"/>
        <v>OEM Vendors ONLY</v>
      </c>
      <c r="AF78" s="29" t="s">
        <v>148</v>
      </c>
    </row>
    <row r="79" spans="3:32" ht="93.95" customHeight="1" x14ac:dyDescent="0.25">
      <c r="C79" s="19"/>
      <c r="D79" s="38">
        <v>43</v>
      </c>
      <c r="E79" s="150" t="s">
        <v>32</v>
      </c>
      <c r="F79" s="151"/>
      <c r="G79" s="151"/>
      <c r="H79" s="151"/>
      <c r="I79" s="151"/>
      <c r="J79" s="151"/>
      <c r="K79" s="151"/>
      <c r="L79" s="151"/>
      <c r="M79" s="151"/>
      <c r="N79" s="151"/>
      <c r="O79" s="151"/>
      <c r="P79" s="152"/>
      <c r="Q79" s="153" t="str">
        <f>AE79</f>
        <v>OEM Vendors ONLY</v>
      </c>
      <c r="R79" s="154"/>
      <c r="S79" s="155"/>
      <c r="T79" s="156"/>
      <c r="U79" s="157" t="s">
        <v>29</v>
      </c>
      <c r="V79" s="158"/>
      <c r="W79" s="159"/>
      <c r="X79" s="160"/>
      <c r="Y79" s="160"/>
      <c r="Z79" s="160"/>
      <c r="AA79" s="161"/>
      <c r="AB79" s="19"/>
      <c r="AC79" s="2" t="s">
        <v>38</v>
      </c>
      <c r="AD79" s="29" t="s">
        <v>125</v>
      </c>
      <c r="AE79" s="29" t="str">
        <f t="shared" si="5"/>
        <v>OEM Vendors ONLY</v>
      </c>
      <c r="AF79" s="29" t="s">
        <v>148</v>
      </c>
    </row>
    <row r="80" spans="3:32" ht="49.5" customHeight="1" x14ac:dyDescent="0.25">
      <c r="C80" s="19"/>
      <c r="D80" s="38">
        <v>44</v>
      </c>
      <c r="E80" s="150" t="s">
        <v>16</v>
      </c>
      <c r="F80" s="151"/>
      <c r="G80" s="151"/>
      <c r="H80" s="151"/>
      <c r="I80" s="151"/>
      <c r="J80" s="151"/>
      <c r="K80" s="151"/>
      <c r="L80" s="151"/>
      <c r="M80" s="151"/>
      <c r="N80" s="151"/>
      <c r="O80" s="151"/>
      <c r="P80" s="152"/>
      <c r="Q80" s="153" t="str">
        <f t="shared" ref="Q80:Q84" si="8">AE80</f>
        <v>OEM Vendors ONLY</v>
      </c>
      <c r="R80" s="154"/>
      <c r="S80" s="155"/>
      <c r="T80" s="156"/>
      <c r="U80" s="162"/>
      <c r="V80" s="163"/>
      <c r="W80" s="159"/>
      <c r="X80" s="160"/>
      <c r="Y80" s="160"/>
      <c r="Z80" s="160"/>
      <c r="AA80" s="161"/>
      <c r="AB80" s="19"/>
      <c r="AC80" s="2" t="s">
        <v>38</v>
      </c>
      <c r="AD80" s="29" t="s">
        <v>125</v>
      </c>
      <c r="AE80" s="29" t="str">
        <f t="shared" si="5"/>
        <v>OEM Vendors ONLY</v>
      </c>
      <c r="AF80" s="29" t="s">
        <v>148</v>
      </c>
    </row>
    <row r="81" spans="3:32" ht="46.5" customHeight="1" x14ac:dyDescent="0.25">
      <c r="C81" s="19"/>
      <c r="D81" s="38">
        <v>45</v>
      </c>
      <c r="E81" s="150" t="s">
        <v>17</v>
      </c>
      <c r="F81" s="151"/>
      <c r="G81" s="151"/>
      <c r="H81" s="151"/>
      <c r="I81" s="151"/>
      <c r="J81" s="151"/>
      <c r="K81" s="151"/>
      <c r="L81" s="151"/>
      <c r="M81" s="151"/>
      <c r="N81" s="151"/>
      <c r="O81" s="151"/>
      <c r="P81" s="152"/>
      <c r="Q81" s="153" t="str">
        <f t="shared" si="8"/>
        <v>OEM Vendors ONLY</v>
      </c>
      <c r="R81" s="154"/>
      <c r="S81" s="155"/>
      <c r="T81" s="156"/>
      <c r="U81" s="162"/>
      <c r="V81" s="163"/>
      <c r="W81" s="159"/>
      <c r="X81" s="160"/>
      <c r="Y81" s="160"/>
      <c r="Z81" s="160"/>
      <c r="AA81" s="161"/>
      <c r="AB81" s="19"/>
      <c r="AC81" s="2" t="s">
        <v>38</v>
      </c>
      <c r="AD81" s="29" t="s">
        <v>125</v>
      </c>
      <c r="AE81" s="29" t="str">
        <f t="shared" si="5"/>
        <v>OEM Vendors ONLY</v>
      </c>
      <c r="AF81" s="29" t="s">
        <v>148</v>
      </c>
    </row>
    <row r="82" spans="3:32" ht="45.95" customHeight="1" x14ac:dyDescent="0.25">
      <c r="C82" s="19"/>
      <c r="D82" s="38">
        <v>46</v>
      </c>
      <c r="E82" s="150" t="s">
        <v>18</v>
      </c>
      <c r="F82" s="151"/>
      <c r="G82" s="151"/>
      <c r="H82" s="151"/>
      <c r="I82" s="151"/>
      <c r="J82" s="151"/>
      <c r="K82" s="151"/>
      <c r="L82" s="151"/>
      <c r="M82" s="151"/>
      <c r="N82" s="151"/>
      <c r="O82" s="151"/>
      <c r="P82" s="152"/>
      <c r="Q82" s="153" t="str">
        <f t="shared" si="8"/>
        <v>OEM Vendors ONLY</v>
      </c>
      <c r="R82" s="154"/>
      <c r="S82" s="155"/>
      <c r="T82" s="156"/>
      <c r="U82" s="162"/>
      <c r="V82" s="163"/>
      <c r="W82" s="159"/>
      <c r="X82" s="160"/>
      <c r="Y82" s="160"/>
      <c r="Z82" s="160"/>
      <c r="AA82" s="161"/>
      <c r="AB82" s="19"/>
      <c r="AC82" s="2" t="s">
        <v>38</v>
      </c>
      <c r="AD82" s="29" t="s">
        <v>125</v>
      </c>
      <c r="AE82" s="29" t="str">
        <f t="shared" si="5"/>
        <v>OEM Vendors ONLY</v>
      </c>
      <c r="AF82" s="29" t="s">
        <v>148</v>
      </c>
    </row>
    <row r="83" spans="3:32" ht="39.950000000000003" customHeight="1" x14ac:dyDescent="0.25">
      <c r="C83" s="19"/>
      <c r="D83" s="38">
        <v>47</v>
      </c>
      <c r="E83" s="150" t="s">
        <v>19</v>
      </c>
      <c r="F83" s="151"/>
      <c r="G83" s="151"/>
      <c r="H83" s="151"/>
      <c r="I83" s="151"/>
      <c r="J83" s="151"/>
      <c r="K83" s="151"/>
      <c r="L83" s="151"/>
      <c r="M83" s="151"/>
      <c r="N83" s="151"/>
      <c r="O83" s="151"/>
      <c r="P83" s="152"/>
      <c r="Q83" s="153" t="str">
        <f t="shared" si="8"/>
        <v>OEM Vendors ONLY</v>
      </c>
      <c r="R83" s="154"/>
      <c r="S83" s="155"/>
      <c r="T83" s="156"/>
      <c r="U83" s="157" t="s">
        <v>29</v>
      </c>
      <c r="V83" s="158"/>
      <c r="W83" s="159"/>
      <c r="X83" s="160"/>
      <c r="Y83" s="160"/>
      <c r="Z83" s="160"/>
      <c r="AA83" s="161"/>
      <c r="AB83" s="19"/>
      <c r="AC83" s="2" t="s">
        <v>38</v>
      </c>
      <c r="AD83" s="29" t="s">
        <v>125</v>
      </c>
      <c r="AE83" s="29" t="str">
        <f t="shared" si="5"/>
        <v>OEM Vendors ONLY</v>
      </c>
      <c r="AF83" s="29" t="s">
        <v>148</v>
      </c>
    </row>
    <row r="84" spans="3:32" ht="39.950000000000003" customHeight="1" x14ac:dyDescent="0.25">
      <c r="C84" s="19"/>
      <c r="D84" s="38">
        <v>48</v>
      </c>
      <c r="E84" s="150" t="s">
        <v>20</v>
      </c>
      <c r="F84" s="151"/>
      <c r="G84" s="151"/>
      <c r="H84" s="151"/>
      <c r="I84" s="151"/>
      <c r="J84" s="151"/>
      <c r="K84" s="151"/>
      <c r="L84" s="151"/>
      <c r="M84" s="151"/>
      <c r="N84" s="151"/>
      <c r="O84" s="151"/>
      <c r="P84" s="152"/>
      <c r="Q84" s="153" t="str">
        <f t="shared" si="8"/>
        <v>OEM Vendors ONLY</v>
      </c>
      <c r="R84" s="154"/>
      <c r="S84" s="155"/>
      <c r="T84" s="156"/>
      <c r="U84" s="157" t="s">
        <v>29</v>
      </c>
      <c r="V84" s="158"/>
      <c r="W84" s="159"/>
      <c r="X84" s="160"/>
      <c r="Y84" s="160"/>
      <c r="Z84" s="160"/>
      <c r="AA84" s="161"/>
      <c r="AB84" s="19"/>
      <c r="AC84" s="2" t="s">
        <v>38</v>
      </c>
      <c r="AD84" s="29" t="s">
        <v>125</v>
      </c>
      <c r="AE84" s="29" t="str">
        <f t="shared" si="5"/>
        <v>OEM Vendors ONLY</v>
      </c>
      <c r="AF84" s="29" t="s">
        <v>148</v>
      </c>
    </row>
    <row r="85" spans="3:32" ht="49.5" customHeight="1" x14ac:dyDescent="0.25">
      <c r="C85" s="19"/>
      <c r="D85" s="38">
        <v>49</v>
      </c>
      <c r="E85" s="150" t="s">
        <v>21</v>
      </c>
      <c r="F85" s="151"/>
      <c r="G85" s="151"/>
      <c r="H85" s="151"/>
      <c r="I85" s="151"/>
      <c r="J85" s="151"/>
      <c r="K85" s="151"/>
      <c r="L85" s="151"/>
      <c r="M85" s="151"/>
      <c r="N85" s="151"/>
      <c r="O85" s="151"/>
      <c r="P85" s="152"/>
      <c r="Q85" s="153" t="str">
        <f>AE85</f>
        <v>OEM Vendors ONLY</v>
      </c>
      <c r="R85" s="154"/>
      <c r="S85" s="155"/>
      <c r="T85" s="156"/>
      <c r="U85" s="162"/>
      <c r="V85" s="163"/>
      <c r="W85" s="159"/>
      <c r="X85" s="160"/>
      <c r="Y85" s="160"/>
      <c r="Z85" s="160"/>
      <c r="AA85" s="161"/>
      <c r="AB85" s="19"/>
      <c r="AC85" s="2" t="s">
        <v>38</v>
      </c>
      <c r="AD85" s="29" t="s">
        <v>125</v>
      </c>
      <c r="AE85" s="29" t="str">
        <f t="shared" si="5"/>
        <v>OEM Vendors ONLY</v>
      </c>
      <c r="AF85" s="29" t="s">
        <v>148</v>
      </c>
    </row>
    <row r="86" spans="3:32" ht="45.6" customHeight="1" x14ac:dyDescent="0.25">
      <c r="C86" s="19"/>
      <c r="D86" s="38">
        <v>50</v>
      </c>
      <c r="E86" s="150" t="s">
        <v>22</v>
      </c>
      <c r="F86" s="151"/>
      <c r="G86" s="151"/>
      <c r="H86" s="151"/>
      <c r="I86" s="151"/>
      <c r="J86" s="151"/>
      <c r="K86" s="151"/>
      <c r="L86" s="151"/>
      <c r="M86" s="151"/>
      <c r="N86" s="151"/>
      <c r="O86" s="151"/>
      <c r="P86" s="152"/>
      <c r="Q86" s="153" t="str">
        <f t="shared" ref="Q86:Q89" si="9">AE86</f>
        <v>OEM Vendors ONLY</v>
      </c>
      <c r="R86" s="154"/>
      <c r="S86" s="155"/>
      <c r="T86" s="156"/>
      <c r="U86" s="162"/>
      <c r="V86" s="163"/>
      <c r="W86" s="159"/>
      <c r="X86" s="160"/>
      <c r="Y86" s="160"/>
      <c r="Z86" s="160"/>
      <c r="AA86" s="161"/>
      <c r="AB86" s="19"/>
      <c r="AC86" s="2" t="s">
        <v>38</v>
      </c>
      <c r="AD86" s="29" t="s">
        <v>125</v>
      </c>
      <c r="AE86" s="29" t="str">
        <f t="shared" si="5"/>
        <v>OEM Vendors ONLY</v>
      </c>
      <c r="AF86" s="29" t="s">
        <v>148</v>
      </c>
    </row>
    <row r="87" spans="3:32" ht="48.6" customHeight="1" x14ac:dyDescent="0.25">
      <c r="C87" s="19"/>
      <c r="D87" s="38">
        <v>51</v>
      </c>
      <c r="E87" s="150" t="s">
        <v>53</v>
      </c>
      <c r="F87" s="151"/>
      <c r="G87" s="151"/>
      <c r="H87" s="151"/>
      <c r="I87" s="151"/>
      <c r="J87" s="151"/>
      <c r="K87" s="151"/>
      <c r="L87" s="151"/>
      <c r="M87" s="151"/>
      <c r="N87" s="151"/>
      <c r="O87" s="151"/>
      <c r="P87" s="152"/>
      <c r="Q87" s="153" t="str">
        <f t="shared" si="9"/>
        <v>OEM Vendors ONLY</v>
      </c>
      <c r="R87" s="154"/>
      <c r="S87" s="155"/>
      <c r="T87" s="156"/>
      <c r="U87" s="162"/>
      <c r="V87" s="163"/>
      <c r="W87" s="159"/>
      <c r="X87" s="160"/>
      <c r="Y87" s="160"/>
      <c r="Z87" s="160"/>
      <c r="AA87" s="161"/>
      <c r="AB87" s="19"/>
      <c r="AC87" s="2" t="s">
        <v>38</v>
      </c>
      <c r="AD87" s="29" t="s">
        <v>125</v>
      </c>
      <c r="AE87" s="29" t="str">
        <f t="shared" si="5"/>
        <v>OEM Vendors ONLY</v>
      </c>
      <c r="AF87" s="29" t="s">
        <v>148</v>
      </c>
    </row>
    <row r="88" spans="3:32" ht="63" customHeight="1" x14ac:dyDescent="0.25">
      <c r="C88" s="19"/>
      <c r="D88" s="38">
        <v>52</v>
      </c>
      <c r="E88" s="150" t="s">
        <v>83</v>
      </c>
      <c r="F88" s="151"/>
      <c r="G88" s="151"/>
      <c r="H88" s="151"/>
      <c r="I88" s="151"/>
      <c r="J88" s="151"/>
      <c r="K88" s="151"/>
      <c r="L88" s="151"/>
      <c r="M88" s="151"/>
      <c r="N88" s="151"/>
      <c r="O88" s="151"/>
      <c r="P88" s="152"/>
      <c r="Q88" s="153" t="str">
        <f t="shared" si="9"/>
        <v>OEM Vendors ONLY</v>
      </c>
      <c r="R88" s="154"/>
      <c r="S88" s="155"/>
      <c r="T88" s="156"/>
      <c r="U88" s="162"/>
      <c r="V88" s="163"/>
      <c r="W88" s="159"/>
      <c r="X88" s="160"/>
      <c r="Y88" s="160"/>
      <c r="Z88" s="160"/>
      <c r="AA88" s="161"/>
      <c r="AB88" s="19"/>
      <c r="AC88" s="2" t="s">
        <v>38</v>
      </c>
      <c r="AD88" s="29" t="s">
        <v>125</v>
      </c>
      <c r="AE88" s="29" t="str">
        <f t="shared" si="5"/>
        <v>OEM Vendors ONLY</v>
      </c>
      <c r="AF88" s="29" t="s">
        <v>148</v>
      </c>
    </row>
    <row r="89" spans="3:32" ht="47.45" customHeight="1" x14ac:dyDescent="0.25">
      <c r="C89" s="19"/>
      <c r="D89" s="38">
        <v>53</v>
      </c>
      <c r="E89" s="150" t="s">
        <v>34</v>
      </c>
      <c r="F89" s="151"/>
      <c r="G89" s="151"/>
      <c r="H89" s="151"/>
      <c r="I89" s="151"/>
      <c r="J89" s="151"/>
      <c r="K89" s="151"/>
      <c r="L89" s="151"/>
      <c r="M89" s="151"/>
      <c r="N89" s="151"/>
      <c r="O89" s="151"/>
      <c r="P89" s="152"/>
      <c r="Q89" s="153" t="str">
        <f t="shared" si="9"/>
        <v>OEM Vendors ONLY</v>
      </c>
      <c r="R89" s="154"/>
      <c r="S89" s="155"/>
      <c r="T89" s="156"/>
      <c r="U89" s="162"/>
      <c r="V89" s="163"/>
      <c r="W89" s="159"/>
      <c r="X89" s="160"/>
      <c r="Y89" s="160"/>
      <c r="Z89" s="160"/>
      <c r="AA89" s="161"/>
      <c r="AB89" s="19"/>
      <c r="AC89" s="2" t="s">
        <v>38</v>
      </c>
      <c r="AD89" s="29" t="s">
        <v>125</v>
      </c>
      <c r="AE89" s="29" t="str">
        <f t="shared" si="5"/>
        <v>OEM Vendors ONLY</v>
      </c>
      <c r="AF89" s="29" t="s">
        <v>148</v>
      </c>
    </row>
    <row r="90" spans="3:32" ht="48.95" customHeight="1" thickBot="1" x14ac:dyDescent="0.3">
      <c r="C90" s="19"/>
      <c r="D90" s="39">
        <v>54</v>
      </c>
      <c r="E90" s="167" t="s">
        <v>33</v>
      </c>
      <c r="F90" s="168"/>
      <c r="G90" s="168"/>
      <c r="H90" s="168"/>
      <c r="I90" s="168"/>
      <c r="J90" s="168"/>
      <c r="K90" s="168"/>
      <c r="L90" s="168"/>
      <c r="M90" s="168"/>
      <c r="N90" s="168"/>
      <c r="O90" s="168"/>
      <c r="P90" s="169"/>
      <c r="Q90" s="252" t="str">
        <f>AE90</f>
        <v>OEM Vendors ONLY</v>
      </c>
      <c r="R90" s="253"/>
      <c r="S90" s="248"/>
      <c r="T90" s="249"/>
      <c r="U90" s="250"/>
      <c r="V90" s="251"/>
      <c r="W90" s="237"/>
      <c r="X90" s="238"/>
      <c r="Y90" s="238"/>
      <c r="Z90" s="238"/>
      <c r="AA90" s="239"/>
      <c r="AB90" s="19"/>
      <c r="AC90" t="s">
        <v>38</v>
      </c>
      <c r="AD90" s="29" t="s">
        <v>125</v>
      </c>
      <c r="AE90" s="29" t="str">
        <f t="shared" si="5"/>
        <v>OEM Vendors ONLY</v>
      </c>
      <c r="AF90" s="29" t="s">
        <v>148</v>
      </c>
    </row>
    <row r="91" spans="3:32" ht="20.100000000000001" customHeight="1" x14ac:dyDescent="0.25">
      <c r="C91" s="19"/>
      <c r="D91" s="19"/>
      <c r="E91" s="19"/>
      <c r="F91" s="19"/>
      <c r="G91" s="19"/>
      <c r="H91" s="19"/>
      <c r="I91" s="19"/>
      <c r="J91" s="19"/>
      <c r="K91" s="19"/>
      <c r="L91" s="19"/>
      <c r="M91" s="19"/>
      <c r="N91" s="19"/>
      <c r="O91" s="19"/>
      <c r="P91" s="19"/>
      <c r="Q91" s="22"/>
      <c r="R91" s="22"/>
      <c r="S91" s="19"/>
      <c r="T91" s="19"/>
      <c r="U91" s="23"/>
      <c r="V91" s="19"/>
      <c r="W91" s="19"/>
      <c r="X91" s="19"/>
      <c r="Y91" s="19"/>
      <c r="Z91" s="19"/>
      <c r="AA91" s="19"/>
      <c r="AB91" s="19"/>
    </row>
    <row r="92" spans="3:32" ht="20.100000000000001" customHeight="1" x14ac:dyDescent="0.25">
      <c r="C92" s="19"/>
      <c r="D92" s="19"/>
      <c r="E92" s="19"/>
      <c r="F92" s="19"/>
      <c r="G92" s="19"/>
      <c r="H92" s="19"/>
      <c r="I92" s="19"/>
      <c r="J92" s="19"/>
      <c r="K92" s="19"/>
      <c r="L92" s="19"/>
      <c r="M92" s="19"/>
      <c r="N92" s="19"/>
      <c r="O92" s="19"/>
      <c r="P92" s="19"/>
      <c r="Q92" s="22"/>
      <c r="R92" s="22"/>
      <c r="S92" s="19"/>
      <c r="T92" s="19"/>
      <c r="U92" s="23"/>
      <c r="V92" s="19"/>
      <c r="W92" s="19"/>
      <c r="X92" s="19"/>
      <c r="Y92" s="19"/>
      <c r="Z92" s="19"/>
      <c r="AA92" s="19"/>
      <c r="AB92" s="19"/>
    </row>
    <row r="93" spans="3:32" ht="20.100000000000001" customHeight="1" x14ac:dyDescent="0.25">
      <c r="C93" s="19"/>
      <c r="D93" s="19"/>
      <c r="E93" s="19"/>
      <c r="F93" s="19"/>
      <c r="G93" s="19"/>
      <c r="H93" s="19"/>
      <c r="I93" s="19"/>
      <c r="J93" s="19"/>
      <c r="K93" s="19"/>
      <c r="L93" s="19"/>
      <c r="M93" s="19"/>
      <c r="N93" s="19"/>
      <c r="O93" s="19"/>
      <c r="P93" s="19"/>
      <c r="Q93" s="22"/>
      <c r="R93" s="22"/>
      <c r="S93" s="19"/>
      <c r="T93" s="19"/>
      <c r="U93" s="23"/>
      <c r="V93" s="19"/>
      <c r="W93" s="19"/>
      <c r="X93" s="19"/>
      <c r="Y93" s="19"/>
      <c r="Z93" s="19"/>
      <c r="AA93" s="19"/>
      <c r="AB93" s="19"/>
    </row>
    <row r="94" spans="3:32" x14ac:dyDescent="0.25">
      <c r="C94" s="19"/>
      <c r="D94" s="19"/>
      <c r="E94" s="19"/>
      <c r="F94" s="19"/>
      <c r="G94" s="19"/>
      <c r="H94" s="19"/>
      <c r="I94" s="19"/>
      <c r="J94" s="19"/>
      <c r="K94" s="19"/>
      <c r="L94" s="19"/>
      <c r="M94" s="19"/>
      <c r="N94" s="19"/>
      <c r="O94" s="19"/>
      <c r="P94" s="19"/>
      <c r="Q94" s="22"/>
      <c r="R94" s="22"/>
      <c r="S94" s="19"/>
      <c r="T94" s="19"/>
      <c r="U94" s="23"/>
      <c r="V94" s="19"/>
      <c r="W94" s="19"/>
      <c r="X94" s="19"/>
      <c r="Y94" s="19"/>
      <c r="Z94" s="19"/>
      <c r="AA94" s="19"/>
      <c r="AB94" s="19"/>
    </row>
    <row r="95" spans="3:32" x14ac:dyDescent="0.25">
      <c r="C95" s="19"/>
      <c r="D95" s="19"/>
      <c r="E95" s="19"/>
      <c r="F95" s="19"/>
      <c r="G95" s="19"/>
      <c r="H95" s="19"/>
      <c r="I95" s="19"/>
      <c r="J95" s="19"/>
      <c r="K95" s="19"/>
      <c r="L95" s="19"/>
      <c r="M95" s="19"/>
      <c r="N95" s="19"/>
      <c r="O95" s="19"/>
      <c r="P95" s="19"/>
      <c r="Q95" s="22"/>
      <c r="R95" s="22"/>
      <c r="S95" s="19"/>
      <c r="T95" s="19"/>
      <c r="U95" s="23"/>
      <c r="V95" s="19"/>
      <c r="W95" s="19"/>
      <c r="X95" s="19"/>
      <c r="Y95" s="19"/>
      <c r="Z95" s="19"/>
      <c r="AA95" s="19"/>
      <c r="AB95" s="19"/>
    </row>
    <row r="96" spans="3:32" x14ac:dyDescent="0.25">
      <c r="C96" s="19"/>
      <c r="D96" s="19"/>
      <c r="E96" s="19"/>
      <c r="F96" s="19"/>
      <c r="G96" s="19"/>
      <c r="H96" s="19"/>
      <c r="I96" s="19"/>
      <c r="J96" s="19"/>
      <c r="K96" s="19"/>
      <c r="L96" s="19"/>
      <c r="M96" s="19"/>
      <c r="N96" s="19"/>
      <c r="O96" s="19"/>
      <c r="P96" s="19"/>
      <c r="Q96" s="22"/>
      <c r="R96" s="22"/>
      <c r="S96" s="19"/>
      <c r="T96" s="19"/>
      <c r="U96" s="23"/>
      <c r="V96" s="19"/>
      <c r="W96" s="19"/>
      <c r="X96" s="19"/>
      <c r="Y96" s="19"/>
      <c r="Z96" s="19"/>
      <c r="AA96" s="19"/>
      <c r="AB96" s="19"/>
    </row>
    <row r="97" spans="21:21" x14ac:dyDescent="0.25">
      <c r="U97" s="20"/>
    </row>
  </sheetData>
  <sheetProtection algorithmName="SHA-512" hashValue="IXCAwAoShfS9K7bx930+Otio305ptqMKJwRV7NC1LtAY25BFME1WyfLvjS02ijHie0RajNWne9A9LdKRoOt0Cg==" saltValue="KS6LoGz9XspjRdneLJROQA==" spinCount="100000" sheet="1" selectLockedCells="1"/>
  <mergeCells count="329">
    <mergeCell ref="W30:AA30"/>
    <mergeCell ref="E31:P31"/>
    <mergeCell ref="Q31:R31"/>
    <mergeCell ref="S31:T31"/>
    <mergeCell ref="U31:V31"/>
    <mergeCell ref="W31:AA31"/>
    <mergeCell ref="E30:P30"/>
    <mergeCell ref="Q30:R30"/>
    <mergeCell ref="S30:T30"/>
    <mergeCell ref="U30:V30"/>
    <mergeCell ref="D16:H16"/>
    <mergeCell ref="N12:W12"/>
    <mergeCell ref="T14:W14"/>
    <mergeCell ref="S10:W10"/>
    <mergeCell ref="X16:Z16"/>
    <mergeCell ref="T16:W16"/>
    <mergeCell ref="D29:AA29"/>
    <mergeCell ref="S21:Z22"/>
    <mergeCell ref="S24:Z24"/>
    <mergeCell ref="E21:L22"/>
    <mergeCell ref="E24:Q24"/>
    <mergeCell ref="E20:O20"/>
    <mergeCell ref="E23:M23"/>
    <mergeCell ref="S20:Y20"/>
    <mergeCell ref="S23:Y23"/>
    <mergeCell ref="E25:M25"/>
    <mergeCell ref="E26:Q26"/>
    <mergeCell ref="W36:AA36"/>
    <mergeCell ref="Q39:R39"/>
    <mergeCell ref="Q44:R44"/>
    <mergeCell ref="Q32:R32"/>
    <mergeCell ref="Q33:R33"/>
    <mergeCell ref="Q34:R34"/>
    <mergeCell ref="U45:V45"/>
    <mergeCell ref="U39:V39"/>
    <mergeCell ref="U32:V32"/>
    <mergeCell ref="U33:V33"/>
    <mergeCell ref="W38:AA38"/>
    <mergeCell ref="W32:AA32"/>
    <mergeCell ref="W33:AA33"/>
    <mergeCell ref="W34:AA34"/>
    <mergeCell ref="W35:AA35"/>
    <mergeCell ref="Q37:R37"/>
    <mergeCell ref="Q36:R36"/>
    <mergeCell ref="E83:P83"/>
    <mergeCell ref="E84:P84"/>
    <mergeCell ref="E85:P85"/>
    <mergeCell ref="E86:P86"/>
    <mergeCell ref="E87:P87"/>
    <mergeCell ref="S90:T90"/>
    <mergeCell ref="U90:V90"/>
    <mergeCell ref="S84:T84"/>
    <mergeCell ref="U84:V84"/>
    <mergeCell ref="Q88:R88"/>
    <mergeCell ref="Q89:R89"/>
    <mergeCell ref="Q90:R90"/>
    <mergeCell ref="Q83:R83"/>
    <mergeCell ref="Q84:R84"/>
    <mergeCell ref="Q85:R85"/>
    <mergeCell ref="Q86:R86"/>
    <mergeCell ref="Q87:R87"/>
    <mergeCell ref="E88:P88"/>
    <mergeCell ref="E89:P89"/>
    <mergeCell ref="E90:P90"/>
    <mergeCell ref="S85:T85"/>
    <mergeCell ref="U85:V85"/>
    <mergeCell ref="W90:AA90"/>
    <mergeCell ref="J6:Y6"/>
    <mergeCell ref="T8:W8"/>
    <mergeCell ref="I12:K12"/>
    <mergeCell ref="I14:K14"/>
    <mergeCell ref="X8:Z8"/>
    <mergeCell ref="X10:Z10"/>
    <mergeCell ref="X12:Z12"/>
    <mergeCell ref="X14:Z14"/>
    <mergeCell ref="E32:P32"/>
    <mergeCell ref="E33:P33"/>
    <mergeCell ref="S88:T88"/>
    <mergeCell ref="U88:V88"/>
    <mergeCell ref="W88:AA88"/>
    <mergeCell ref="S89:T89"/>
    <mergeCell ref="U89:V89"/>
    <mergeCell ref="W89:AA89"/>
    <mergeCell ref="S86:T86"/>
    <mergeCell ref="U86:V86"/>
    <mergeCell ref="W86:AA86"/>
    <mergeCell ref="S87:T87"/>
    <mergeCell ref="U87:V87"/>
    <mergeCell ref="W87:AA87"/>
    <mergeCell ref="W84:AA84"/>
    <mergeCell ref="W85:AA85"/>
    <mergeCell ref="S82:T82"/>
    <mergeCell ref="U82:V82"/>
    <mergeCell ref="W82:AA82"/>
    <mergeCell ref="S83:T83"/>
    <mergeCell ref="U83:V83"/>
    <mergeCell ref="W83:AA83"/>
    <mergeCell ref="W80:AA80"/>
    <mergeCell ref="S81:T81"/>
    <mergeCell ref="U81:V81"/>
    <mergeCell ref="W81:AA81"/>
    <mergeCell ref="S78:T78"/>
    <mergeCell ref="U78:V78"/>
    <mergeCell ref="W78:AA78"/>
    <mergeCell ref="S79:T79"/>
    <mergeCell ref="U79:V79"/>
    <mergeCell ref="W79:AA79"/>
    <mergeCell ref="S80:T80"/>
    <mergeCell ref="U80:V80"/>
    <mergeCell ref="W76:AA76"/>
    <mergeCell ref="S77:T77"/>
    <mergeCell ref="U77:V77"/>
    <mergeCell ref="W77:AA77"/>
    <mergeCell ref="S74:T74"/>
    <mergeCell ref="U74:V74"/>
    <mergeCell ref="W74:AA74"/>
    <mergeCell ref="S75:T75"/>
    <mergeCell ref="U75:V75"/>
    <mergeCell ref="W75:AA75"/>
    <mergeCell ref="S76:T76"/>
    <mergeCell ref="U76:V76"/>
    <mergeCell ref="W72:AA72"/>
    <mergeCell ref="S73:T73"/>
    <mergeCell ref="U73:V73"/>
    <mergeCell ref="W73:AA73"/>
    <mergeCell ref="S70:T70"/>
    <mergeCell ref="U70:V70"/>
    <mergeCell ref="W70:AA70"/>
    <mergeCell ref="S71:T71"/>
    <mergeCell ref="U71:V71"/>
    <mergeCell ref="W71:AA71"/>
    <mergeCell ref="S72:T72"/>
    <mergeCell ref="U72:V72"/>
    <mergeCell ref="W68:AA68"/>
    <mergeCell ref="S69:T69"/>
    <mergeCell ref="U69:V69"/>
    <mergeCell ref="W69:AA69"/>
    <mergeCell ref="W54:AA54"/>
    <mergeCell ref="S66:T66"/>
    <mergeCell ref="U66:V66"/>
    <mergeCell ref="W66:AA66"/>
    <mergeCell ref="S67:T67"/>
    <mergeCell ref="U67:V67"/>
    <mergeCell ref="W67:AA67"/>
    <mergeCell ref="S68:T68"/>
    <mergeCell ref="U68:V68"/>
    <mergeCell ref="S65:T65"/>
    <mergeCell ref="U65:V65"/>
    <mergeCell ref="W65:AA65"/>
    <mergeCell ref="U54:V54"/>
    <mergeCell ref="S54:T54"/>
    <mergeCell ref="D55:AA55"/>
    <mergeCell ref="E56:P56"/>
    <mergeCell ref="Q56:R56"/>
    <mergeCell ref="S56:T56"/>
    <mergeCell ref="U56:V56"/>
    <mergeCell ref="W56:AA56"/>
    <mergeCell ref="E57:P57"/>
    <mergeCell ref="Q57:R57"/>
    <mergeCell ref="S57:T57"/>
    <mergeCell ref="U57:V57"/>
    <mergeCell ref="E39:P39"/>
    <mergeCell ref="D43:AA43"/>
    <mergeCell ref="W45:AA45"/>
    <mergeCell ref="S38:T38"/>
    <mergeCell ref="S42:T42"/>
    <mergeCell ref="S40:T40"/>
    <mergeCell ref="S41:T41"/>
    <mergeCell ref="Q46:R46"/>
    <mergeCell ref="W44:AA44"/>
    <mergeCell ref="E38:P38"/>
    <mergeCell ref="Q38:R38"/>
    <mergeCell ref="W51:AA51"/>
    <mergeCell ref="W52:AA52"/>
    <mergeCell ref="W53:AA53"/>
    <mergeCell ref="U38:V38"/>
    <mergeCell ref="U49:V49"/>
    <mergeCell ref="U42:V42"/>
    <mergeCell ref="U40:V40"/>
    <mergeCell ref="U41:V41"/>
    <mergeCell ref="U50:V50"/>
    <mergeCell ref="W46:AA46"/>
    <mergeCell ref="W47:AA47"/>
    <mergeCell ref="U46:V46"/>
    <mergeCell ref="W41:AA41"/>
    <mergeCell ref="W50:AA50"/>
    <mergeCell ref="W39:AA39"/>
    <mergeCell ref="W48:AA48"/>
    <mergeCell ref="W49:AA49"/>
    <mergeCell ref="W42:AA42"/>
    <mergeCell ref="W40:AA40"/>
    <mergeCell ref="U51:V51"/>
    <mergeCell ref="U47:V47"/>
    <mergeCell ref="S47:T47"/>
    <mergeCell ref="U48:V48"/>
    <mergeCell ref="U37:V37"/>
    <mergeCell ref="U36:V36"/>
    <mergeCell ref="Q47:R47"/>
    <mergeCell ref="Q35:R35"/>
    <mergeCell ref="Q45:R45"/>
    <mergeCell ref="S52:T52"/>
    <mergeCell ref="S53:T53"/>
    <mergeCell ref="U52:V52"/>
    <mergeCell ref="U53:V53"/>
    <mergeCell ref="S45:T45"/>
    <mergeCell ref="S37:T37"/>
    <mergeCell ref="S36:T36"/>
    <mergeCell ref="S46:T46"/>
    <mergeCell ref="U35:V35"/>
    <mergeCell ref="U44:V44"/>
    <mergeCell ref="S50:T50"/>
    <mergeCell ref="S51:T51"/>
    <mergeCell ref="S39:T39"/>
    <mergeCell ref="S48:T48"/>
    <mergeCell ref="S49:T49"/>
    <mergeCell ref="Q40:R40"/>
    <mergeCell ref="D1:AA1"/>
    <mergeCell ref="D18:AA18"/>
    <mergeCell ref="S44:T44"/>
    <mergeCell ref="D10:H10"/>
    <mergeCell ref="D8:H8"/>
    <mergeCell ref="D6:I6"/>
    <mergeCell ref="D12:H12"/>
    <mergeCell ref="D14:H14"/>
    <mergeCell ref="E44:P44"/>
    <mergeCell ref="D4:AA4"/>
    <mergeCell ref="I16:K16"/>
    <mergeCell ref="E41:P41"/>
    <mergeCell ref="S32:T32"/>
    <mergeCell ref="S33:T33"/>
    <mergeCell ref="S34:T34"/>
    <mergeCell ref="S35:T35"/>
    <mergeCell ref="E34:P34"/>
    <mergeCell ref="E35:P35"/>
    <mergeCell ref="E37:P37"/>
    <mergeCell ref="E36:P36"/>
    <mergeCell ref="I8:R8"/>
    <mergeCell ref="I10:O10"/>
    <mergeCell ref="W37:AA37"/>
    <mergeCell ref="U34:V34"/>
    <mergeCell ref="E78:P78"/>
    <mergeCell ref="E79:P79"/>
    <mergeCell ref="E80:P80"/>
    <mergeCell ref="E81:P81"/>
    <mergeCell ref="E82:P82"/>
    <mergeCell ref="Q78:R78"/>
    <mergeCell ref="Q79:R79"/>
    <mergeCell ref="Q80:R80"/>
    <mergeCell ref="Q81:R81"/>
    <mergeCell ref="Q82:R82"/>
    <mergeCell ref="Q75:R75"/>
    <mergeCell ref="Q76:R76"/>
    <mergeCell ref="Q77:R77"/>
    <mergeCell ref="E52:P52"/>
    <mergeCell ref="E53:P53"/>
    <mergeCell ref="Q69:R69"/>
    <mergeCell ref="Q70:R70"/>
    <mergeCell ref="Q71:R71"/>
    <mergeCell ref="Q72:R72"/>
    <mergeCell ref="E75:P75"/>
    <mergeCell ref="E76:P76"/>
    <mergeCell ref="E77:P77"/>
    <mergeCell ref="E66:P66"/>
    <mergeCell ref="E67:P67"/>
    <mergeCell ref="E68:P68"/>
    <mergeCell ref="E69:P69"/>
    <mergeCell ref="E70:P70"/>
    <mergeCell ref="E71:P71"/>
    <mergeCell ref="E72:P72"/>
    <mergeCell ref="E73:P73"/>
    <mergeCell ref="E74:P74"/>
    <mergeCell ref="E65:P65"/>
    <mergeCell ref="D64:AA64"/>
    <mergeCell ref="Q66:R66"/>
    <mergeCell ref="E50:P50"/>
    <mergeCell ref="E51:P51"/>
    <mergeCell ref="E48:P48"/>
    <mergeCell ref="E49:P49"/>
    <mergeCell ref="E42:P42"/>
    <mergeCell ref="E40:P40"/>
    <mergeCell ref="Q73:R73"/>
    <mergeCell ref="Q74:R74"/>
    <mergeCell ref="Q49:R49"/>
    <mergeCell ref="Q42:R42"/>
    <mergeCell ref="Q48:R48"/>
    <mergeCell ref="Q67:R67"/>
    <mergeCell ref="Q68:R68"/>
    <mergeCell ref="Q65:R65"/>
    <mergeCell ref="Q41:R41"/>
    <mergeCell ref="Q50:R50"/>
    <mergeCell ref="Q51:R51"/>
    <mergeCell ref="Q52:R52"/>
    <mergeCell ref="Q54:R54"/>
    <mergeCell ref="E45:P45"/>
    <mergeCell ref="Q53:R53"/>
    <mergeCell ref="E54:P54"/>
    <mergeCell ref="E46:P46"/>
    <mergeCell ref="E47:P47"/>
    <mergeCell ref="W57:AA57"/>
    <mergeCell ref="E58:P58"/>
    <mergeCell ref="Q58:R58"/>
    <mergeCell ref="S58:T58"/>
    <mergeCell ref="U58:V58"/>
    <mergeCell ref="W58:AA58"/>
    <mergeCell ref="E59:P59"/>
    <mergeCell ref="Q59:R59"/>
    <mergeCell ref="S59:T59"/>
    <mergeCell ref="U59:V59"/>
    <mergeCell ref="W59:AA59"/>
    <mergeCell ref="E60:P60"/>
    <mergeCell ref="Q60:R60"/>
    <mergeCell ref="S60:T60"/>
    <mergeCell ref="U60:V60"/>
    <mergeCell ref="W60:AA60"/>
    <mergeCell ref="E61:P61"/>
    <mergeCell ref="Q61:R61"/>
    <mergeCell ref="S61:T61"/>
    <mergeCell ref="U61:V61"/>
    <mergeCell ref="W61:AA61"/>
    <mergeCell ref="E63:P63"/>
    <mergeCell ref="Q63:R63"/>
    <mergeCell ref="S63:T63"/>
    <mergeCell ref="U63:V63"/>
    <mergeCell ref="W63:AA63"/>
    <mergeCell ref="E62:P62"/>
    <mergeCell ref="Q62:R62"/>
    <mergeCell ref="S62:T62"/>
    <mergeCell ref="U62:V62"/>
    <mergeCell ref="W62:AA62"/>
  </mergeCells>
  <conditionalFormatting sqref="S31:AA31">
    <cfRule type="expression" dxfId="41" priority="39">
      <formula>$Q$31="N/A"</formula>
    </cfRule>
  </conditionalFormatting>
  <conditionalFormatting sqref="S32:AA32">
    <cfRule type="expression" dxfId="40" priority="38">
      <formula>$Q$32="N/A"</formula>
    </cfRule>
  </conditionalFormatting>
  <conditionalFormatting sqref="S33:AA33">
    <cfRule type="expression" dxfId="39" priority="37">
      <formula>$Q$33="N/A"</formula>
    </cfRule>
  </conditionalFormatting>
  <conditionalFormatting sqref="S34:AA34">
    <cfRule type="expression" dxfId="38" priority="36">
      <formula>$Q$34="N/A"</formula>
    </cfRule>
  </conditionalFormatting>
  <conditionalFormatting sqref="S35:AA35">
    <cfRule type="expression" dxfId="37" priority="35">
      <formula>$Q$35="N/A"</formula>
    </cfRule>
  </conditionalFormatting>
  <conditionalFormatting sqref="S36:AA36">
    <cfRule type="expression" dxfId="36" priority="34">
      <formula>$Q$36="N/A"</formula>
    </cfRule>
  </conditionalFormatting>
  <conditionalFormatting sqref="S37:AA37">
    <cfRule type="expression" dxfId="35" priority="33">
      <formula>$Q$37="N/A"</formula>
    </cfRule>
  </conditionalFormatting>
  <conditionalFormatting sqref="S38:AA38">
    <cfRule type="expression" dxfId="34" priority="32">
      <formula>$Q$38="N/A"</formula>
    </cfRule>
  </conditionalFormatting>
  <conditionalFormatting sqref="S39:AA39">
    <cfRule type="expression" dxfId="33" priority="31">
      <formula>$Q$39="N/A"</formula>
    </cfRule>
  </conditionalFormatting>
  <conditionalFormatting sqref="S40:AA40">
    <cfRule type="expression" dxfId="32" priority="30">
      <formula>$Q$40="N/A"</formula>
    </cfRule>
  </conditionalFormatting>
  <conditionalFormatting sqref="S41:AA41">
    <cfRule type="expression" dxfId="31" priority="29">
      <formula>$Q$41="N/A"</formula>
    </cfRule>
  </conditionalFormatting>
  <conditionalFormatting sqref="S42:AA42">
    <cfRule type="expression" dxfId="30" priority="28">
      <formula>$Q$42="N/A"</formula>
    </cfRule>
  </conditionalFormatting>
  <conditionalFormatting sqref="S45:AA45">
    <cfRule type="expression" dxfId="29" priority="27">
      <formula>$Q$45="N/A"</formula>
    </cfRule>
  </conditionalFormatting>
  <conditionalFormatting sqref="S46:AA46">
    <cfRule type="expression" dxfId="28" priority="26">
      <formula>$Q$46="N/A"</formula>
    </cfRule>
  </conditionalFormatting>
  <conditionalFormatting sqref="S47:AA47">
    <cfRule type="expression" dxfId="27" priority="25">
      <formula>$Q$47="N/A"</formula>
    </cfRule>
  </conditionalFormatting>
  <conditionalFormatting sqref="S48:AA48">
    <cfRule type="expression" dxfId="26" priority="24">
      <formula>$Q$48="N/A"</formula>
    </cfRule>
  </conditionalFormatting>
  <conditionalFormatting sqref="S49:AA49">
    <cfRule type="expression" dxfId="25" priority="23">
      <formula>$Q$49="N/A"</formula>
    </cfRule>
  </conditionalFormatting>
  <conditionalFormatting sqref="S50:AA50">
    <cfRule type="expression" dxfId="24" priority="22">
      <formula>$Q$50="N/A"</formula>
    </cfRule>
  </conditionalFormatting>
  <conditionalFormatting sqref="S51:AA51">
    <cfRule type="expression" dxfId="23" priority="21">
      <formula>$Q$51="N/A"</formula>
    </cfRule>
  </conditionalFormatting>
  <conditionalFormatting sqref="S52:AA52">
    <cfRule type="expression" dxfId="22" priority="20">
      <formula>$Q$52="N/A"</formula>
    </cfRule>
  </conditionalFormatting>
  <conditionalFormatting sqref="S53:AA53">
    <cfRule type="expression" dxfId="21" priority="19">
      <formula>$Q$53="N/A"</formula>
    </cfRule>
  </conditionalFormatting>
  <conditionalFormatting sqref="S54:AA54">
    <cfRule type="expression" dxfId="20" priority="18">
      <formula>$Q$54="N/A"</formula>
    </cfRule>
  </conditionalFormatting>
  <conditionalFormatting sqref="S66:AA66">
    <cfRule type="expression" dxfId="19" priority="17">
      <formula>$Q$66="N/A"</formula>
    </cfRule>
  </conditionalFormatting>
  <conditionalFormatting sqref="S67:AA67">
    <cfRule type="expression" dxfId="18" priority="16">
      <formula>$Q$67="N/A"</formula>
    </cfRule>
  </conditionalFormatting>
  <conditionalFormatting sqref="S68:AA89">
    <cfRule type="expression" dxfId="17" priority="15">
      <formula>$Q$67="N/A"</formula>
    </cfRule>
  </conditionalFormatting>
  <conditionalFormatting sqref="S90:AA90">
    <cfRule type="expression" dxfId="16" priority="14">
      <formula>$Q$90="N/A"</formula>
    </cfRule>
  </conditionalFormatting>
  <conditionalFormatting sqref="S57:AA57">
    <cfRule type="expression" dxfId="15" priority="10">
      <formula>$Q$57="N/A"</formula>
    </cfRule>
  </conditionalFormatting>
  <conditionalFormatting sqref="S58:AA58">
    <cfRule type="expression" dxfId="14" priority="9">
      <formula>$Q$58="N/A"</formula>
    </cfRule>
  </conditionalFormatting>
  <conditionalFormatting sqref="S59:AA59">
    <cfRule type="expression" dxfId="13" priority="8">
      <formula>$Q$59="N/A"</formula>
    </cfRule>
  </conditionalFormatting>
  <conditionalFormatting sqref="S60:AA60">
    <cfRule type="expression" dxfId="12" priority="7">
      <formula>$Q$60="N/A"</formula>
    </cfRule>
  </conditionalFormatting>
  <conditionalFormatting sqref="S61:T61 W61:AA61">
    <cfRule type="expression" dxfId="11" priority="6">
      <formula>$Q$61="N/A"</formula>
    </cfRule>
  </conditionalFormatting>
  <conditionalFormatting sqref="S62:T62 W62:AA62">
    <cfRule type="expression" dxfId="10" priority="5">
      <formula>$Q$62="N/A"</formula>
    </cfRule>
  </conditionalFormatting>
  <conditionalFormatting sqref="S63:AA63">
    <cfRule type="expression" dxfId="9" priority="3">
      <formula>$Q$63="N/A"</formula>
    </cfRule>
  </conditionalFormatting>
  <conditionalFormatting sqref="U61:V61">
    <cfRule type="expression" dxfId="8" priority="2">
      <formula>$Q$60="N/A"</formula>
    </cfRule>
  </conditionalFormatting>
  <conditionalFormatting sqref="U62:V62">
    <cfRule type="expression" dxfId="7" priority="1">
      <formula>$Q$60="N/A"</formula>
    </cfRule>
  </conditionalFormatting>
  <pageMargins left="0.7" right="0.7" top="0.75" bottom="0.75" header="0.3" footer="0.3"/>
  <pageSetup scale="45" fitToHeight="0" orientation="portrait" r:id="rId1"/>
  <colBreaks count="2" manualBreakCount="2">
    <brk id="28" max="1048575" man="1"/>
    <brk id="32"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 down'!$A$3:$A$4</xm:f>
          </x14:formula1>
          <xm:sqref>S32:S42 S66:S90 Z20 Q23 Q25 Q20 Z23 S45:S54 S57:S63</xm:sqref>
        </x14:dataValidation>
        <x14:dataValidation type="list" allowBlank="1" showInputMessage="1" showErrorMessage="1" xr:uid="{00000000-0002-0000-0100-000001000000}">
          <x14:formula1>
            <xm:f>'drop down'!$E$6:$E$9</xm:f>
          </x14:formula1>
          <xm:sqref>S31:T31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68"/>
  <sheetViews>
    <sheetView zoomScaleNormal="100" workbookViewId="0">
      <selection activeCell="G9" sqref="G9:H9"/>
    </sheetView>
  </sheetViews>
  <sheetFormatPr defaultRowHeight="15" x14ac:dyDescent="0.25"/>
  <cols>
    <col min="2" max="2" width="35.5703125" style="42" customWidth="1"/>
    <col min="3" max="3" width="21.140625" customWidth="1"/>
    <col min="4" max="4" width="13.5703125" customWidth="1"/>
    <col min="5" max="5" width="25.7109375" customWidth="1"/>
    <col min="6" max="6" width="43.140625" customWidth="1"/>
    <col min="7" max="7" width="25" customWidth="1"/>
    <col min="8" max="8" width="21.5703125" style="29" customWidth="1"/>
    <col min="9" max="9" width="15.42578125" customWidth="1"/>
    <col min="11" max="13" width="0" hidden="1" customWidth="1"/>
  </cols>
  <sheetData>
    <row r="1" spans="1:12" ht="33.75" customHeight="1" x14ac:dyDescent="0.25">
      <c r="A1" s="283" t="s">
        <v>40</v>
      </c>
      <c r="B1" s="284"/>
      <c r="C1" s="285"/>
      <c r="D1" s="285"/>
      <c r="E1" s="285"/>
      <c r="F1" s="285"/>
      <c r="G1" s="285"/>
      <c r="H1" s="285"/>
      <c r="I1" s="286"/>
    </row>
    <row r="2" spans="1:12" ht="15.75" thickBot="1" x14ac:dyDescent="0.3">
      <c r="A2" s="287"/>
      <c r="B2" s="288"/>
      <c r="C2" s="288"/>
      <c r="D2" s="288"/>
      <c r="E2" s="288"/>
      <c r="F2" s="288"/>
      <c r="G2" s="288"/>
      <c r="H2" s="288"/>
      <c r="I2" s="289"/>
    </row>
    <row r="3" spans="1:12" ht="15.75" thickBot="1" x14ac:dyDescent="0.3">
      <c r="A3" s="53"/>
      <c r="B3" s="54"/>
      <c r="C3" s="55"/>
      <c r="D3" s="55"/>
      <c r="E3" s="55"/>
      <c r="F3" s="55"/>
      <c r="G3" s="55"/>
      <c r="H3" s="55"/>
      <c r="I3" s="56"/>
    </row>
    <row r="4" spans="1:12" ht="15.75" thickBot="1" x14ac:dyDescent="0.3">
      <c r="A4" s="53"/>
      <c r="B4" s="54"/>
      <c r="C4" s="57"/>
      <c r="D4" s="58" t="s">
        <v>41</v>
      </c>
      <c r="E4" s="293">
        <f>'Risk Questionnaire'!J6</f>
        <v>0</v>
      </c>
      <c r="F4" s="294"/>
      <c r="G4" s="294"/>
      <c r="H4" s="294"/>
      <c r="I4" s="295"/>
    </row>
    <row r="5" spans="1:12" ht="15.75" thickBot="1" x14ac:dyDescent="0.3">
      <c r="A5" s="53"/>
      <c r="B5" s="54"/>
      <c r="C5" s="57"/>
      <c r="D5" s="58" t="s">
        <v>42</v>
      </c>
      <c r="E5" s="290">
        <f>'Risk Questionnaire'!I8</f>
        <v>0</v>
      </c>
      <c r="F5" s="291"/>
      <c r="G5" s="292"/>
      <c r="H5" s="127"/>
      <c r="I5" s="56"/>
    </row>
    <row r="6" spans="1:12" s="24" customFormat="1" ht="15.75" thickBot="1" x14ac:dyDescent="0.3">
      <c r="A6" s="53"/>
      <c r="B6" s="54"/>
      <c r="C6" s="57"/>
      <c r="D6" s="58"/>
      <c r="E6" s="60"/>
      <c r="F6" s="60"/>
      <c r="G6" s="60"/>
      <c r="H6" s="60"/>
      <c r="I6" s="59"/>
    </row>
    <row r="7" spans="1:12" s="29" customFormat="1" ht="26.1" customHeight="1" thickTop="1" thickBot="1" x14ac:dyDescent="0.3">
      <c r="A7" s="53"/>
      <c r="B7" s="54"/>
      <c r="C7" s="57"/>
      <c r="D7" s="58"/>
      <c r="E7" s="296" t="s">
        <v>85</v>
      </c>
      <c r="F7" s="297"/>
      <c r="G7" s="297"/>
      <c r="H7" s="297"/>
      <c r="I7" s="298"/>
    </row>
    <row r="8" spans="1:12" s="29" customFormat="1" ht="15.75" thickBot="1" x14ac:dyDescent="0.3">
      <c r="A8" s="53"/>
      <c r="B8" s="54"/>
      <c r="C8" s="57"/>
      <c r="D8" s="58"/>
      <c r="E8" s="80"/>
      <c r="F8" s="81"/>
      <c r="G8" s="81"/>
      <c r="H8" s="81"/>
      <c r="I8" s="86"/>
    </row>
    <row r="9" spans="1:12" s="24" customFormat="1" ht="15.75" thickBot="1" x14ac:dyDescent="0.3">
      <c r="A9" s="53"/>
      <c r="B9" s="54"/>
      <c r="C9" s="57"/>
      <c r="D9" s="61"/>
      <c r="E9" s="82"/>
      <c r="F9" s="83" t="s">
        <v>49</v>
      </c>
      <c r="G9" s="299"/>
      <c r="H9" s="300"/>
      <c r="I9" s="86"/>
    </row>
    <row r="10" spans="1:12" s="24" customFormat="1" ht="8.25" customHeight="1" thickBot="1" x14ac:dyDescent="0.3">
      <c r="A10" s="53"/>
      <c r="B10" s="54"/>
      <c r="C10" s="57"/>
      <c r="D10" s="61"/>
      <c r="E10" s="80"/>
      <c r="F10" s="81"/>
      <c r="G10" s="81"/>
      <c r="H10" s="81"/>
      <c r="I10" s="86"/>
    </row>
    <row r="11" spans="1:12" s="24" customFormat="1" ht="15.75" thickBot="1" x14ac:dyDescent="0.3">
      <c r="A11" s="53"/>
      <c r="B11" s="54"/>
      <c r="C11" s="57"/>
      <c r="D11" s="61"/>
      <c r="E11" s="84"/>
      <c r="F11" s="83" t="s">
        <v>50</v>
      </c>
      <c r="G11" s="45"/>
      <c r="H11" s="87"/>
      <c r="I11" s="86"/>
    </row>
    <row r="12" spans="1:12" ht="19.5" thickBot="1" x14ac:dyDescent="0.35">
      <c r="A12" s="281" t="s">
        <v>86</v>
      </c>
      <c r="B12" s="282"/>
      <c r="C12" s="282"/>
      <c r="D12" s="282"/>
      <c r="E12" s="80"/>
      <c r="F12" s="85"/>
      <c r="G12" s="85"/>
      <c r="H12" s="85"/>
      <c r="I12" s="86"/>
    </row>
    <row r="13" spans="1:12" ht="113.25" customHeight="1" thickBot="1" x14ac:dyDescent="0.3">
      <c r="A13" s="89" t="s">
        <v>43</v>
      </c>
      <c r="B13" s="90" t="s">
        <v>56</v>
      </c>
      <c r="C13" s="26" t="s">
        <v>77</v>
      </c>
      <c r="D13" s="78" t="s">
        <v>24</v>
      </c>
      <c r="E13" s="79" t="s">
        <v>82</v>
      </c>
      <c r="F13" s="301" t="s">
        <v>153</v>
      </c>
      <c r="G13" s="302"/>
      <c r="H13" s="302"/>
      <c r="I13" s="303"/>
    </row>
    <row r="14" spans="1:12" s="136" customFormat="1" ht="30" customHeight="1" x14ac:dyDescent="0.25">
      <c r="A14" s="130">
        <f>'Risk Questionnaire'!D31</f>
        <v>1</v>
      </c>
      <c r="B14" s="131" t="str">
        <f>'Risk Questionnaire'!Q31</f>
        <v>This Quesiton Applicable to ALL VENDORS</v>
      </c>
      <c r="C14" s="131" t="str">
        <f>IF(OR('Risk Questionnaire'!S31="Informal Bid", 'Risk Questionnaire'!S31="Purchase Order", 'Risk Questionnaire'!S31="Other"),"Needs Review",IF('Risk Questionnaire'!S31="Formal Contract Award","Low Risk", ""))</f>
        <v/>
      </c>
      <c r="D14" s="132"/>
      <c r="E14" s="133" t="s">
        <v>81</v>
      </c>
      <c r="F14" s="304"/>
      <c r="G14" s="305"/>
      <c r="H14" s="305"/>
      <c r="I14" s="306"/>
    </row>
    <row r="15" spans="1:12" s="136" customFormat="1" ht="30" customHeight="1" x14ac:dyDescent="0.25">
      <c r="A15" s="130">
        <f>'Risk Questionnaire'!D32</f>
        <v>2</v>
      </c>
      <c r="B15" s="131" t="str">
        <f>'Risk Questionnaire'!Q32</f>
        <v>This Quesiton Applicable to ALL VENDORS</v>
      </c>
      <c r="C15" s="131" t="str">
        <f>IF('Risk Questionnaire'!S32="No","Needs Review",IF('Risk Questionnaire'!S32="Yes","Low Risk", ""))</f>
        <v/>
      </c>
      <c r="D15" s="132"/>
      <c r="E15" s="133" t="s">
        <v>81</v>
      </c>
      <c r="F15" s="270"/>
      <c r="G15" s="271"/>
      <c r="H15" s="271"/>
      <c r="I15" s="272"/>
    </row>
    <row r="16" spans="1:12" s="136" customFormat="1" ht="30" customHeight="1" x14ac:dyDescent="0.25">
      <c r="A16" s="130">
        <f>'Risk Questionnaire'!D33</f>
        <v>3</v>
      </c>
      <c r="B16" s="131" t="str">
        <f>'Risk Questionnaire'!Q33</f>
        <v>This Quesiton Applicable to ALL VENDORS</v>
      </c>
      <c r="C16" s="131" t="str">
        <f>IF('Risk Questionnaire'!S33="Yes","Needs Review",IF('Risk Questionnaire'!S33="No","Low Risk", ""))</f>
        <v/>
      </c>
      <c r="D16" s="132"/>
      <c r="E16" s="133" t="s">
        <v>81</v>
      </c>
      <c r="F16" s="270"/>
      <c r="G16" s="271"/>
      <c r="H16" s="271"/>
      <c r="I16" s="272"/>
      <c r="L16" s="136" t="s">
        <v>159</v>
      </c>
    </row>
    <row r="17" spans="1:12" s="136" customFormat="1" ht="30" customHeight="1" x14ac:dyDescent="0.25">
      <c r="A17" s="130">
        <f>'Risk Questionnaire'!D34</f>
        <v>4</v>
      </c>
      <c r="B17" s="131" t="str">
        <f>'Risk Questionnaire'!Q34</f>
        <v>This Quesiton Applicable to ALL VENDORS</v>
      </c>
      <c r="C17" s="131" t="str">
        <f>IF('Risk Questionnaire'!S34="Yes","Needs Review",IF('Risk Questionnaire'!S34="No","Low Risk", ""))</f>
        <v/>
      </c>
      <c r="D17" s="132"/>
      <c r="E17" s="133" t="s">
        <v>81</v>
      </c>
      <c r="F17" s="270"/>
      <c r="G17" s="271"/>
      <c r="H17" s="271"/>
      <c r="I17" s="272"/>
      <c r="L17" s="136" t="s">
        <v>96</v>
      </c>
    </row>
    <row r="18" spans="1:12" s="136" customFormat="1" ht="30" customHeight="1" x14ac:dyDescent="0.25">
      <c r="A18" s="130">
        <f>'Risk Questionnaire'!D35</f>
        <v>5</v>
      </c>
      <c r="B18" s="131" t="str">
        <f>'Risk Questionnaire'!Q35</f>
        <v>This Quesiton Applicable to ALL VENDORS</v>
      </c>
      <c r="C18" s="131" t="str">
        <f>IF('Risk Questionnaire'!S35="No","Needs Review",IF('Risk Questionnaire'!S35="Yes","Low Risk", ""))</f>
        <v/>
      </c>
      <c r="D18" s="134" t="str">
        <f>'Risk Questionnaire'!U35</f>
        <v>Yes</v>
      </c>
      <c r="E18" s="135"/>
      <c r="F18" s="270"/>
      <c r="G18" s="271"/>
      <c r="H18" s="271"/>
      <c r="I18" s="272"/>
      <c r="L18" s="136" t="s">
        <v>160</v>
      </c>
    </row>
    <row r="19" spans="1:12" s="136" customFormat="1" ht="30" customHeight="1" x14ac:dyDescent="0.25">
      <c r="A19" s="130">
        <f>'Risk Questionnaire'!D36</f>
        <v>6</v>
      </c>
      <c r="B19" s="131" t="str">
        <f>'Risk Questionnaire'!Q36</f>
        <v>This Quesiton Applicable to ALL VENDORS</v>
      </c>
      <c r="C19" s="131" t="str">
        <f>IF('Risk Questionnaire'!S36="No","Needs Review",IF('Risk Questionnaire'!S36="Yes","Low Risk", ""))</f>
        <v/>
      </c>
      <c r="D19" s="132"/>
      <c r="E19" s="133" t="s">
        <v>81</v>
      </c>
      <c r="F19" s="270"/>
      <c r="G19" s="271"/>
      <c r="H19" s="271"/>
      <c r="I19" s="272"/>
    </row>
    <row r="20" spans="1:12" s="136" customFormat="1" ht="30" customHeight="1" x14ac:dyDescent="0.25">
      <c r="A20" s="130">
        <f>'Risk Questionnaire'!D37</f>
        <v>7</v>
      </c>
      <c r="B20" s="131" t="str">
        <f>'Risk Questionnaire'!Q37</f>
        <v>This Quesiton Applicable to ALL VENDORS</v>
      </c>
      <c r="C20" s="131" t="str">
        <f>IF('Risk Questionnaire'!S37="No","Needs Review",IF('Risk Questionnaire'!S37="Yes","Low Risk", ""))</f>
        <v/>
      </c>
      <c r="D20" s="132"/>
      <c r="E20" s="133" t="s">
        <v>81</v>
      </c>
      <c r="F20" s="270"/>
      <c r="G20" s="271"/>
      <c r="H20" s="271"/>
      <c r="I20" s="272"/>
    </row>
    <row r="21" spans="1:12" s="136" customFormat="1" ht="30" customHeight="1" x14ac:dyDescent="0.25">
      <c r="A21" s="130">
        <f>'Risk Questionnaire'!D38</f>
        <v>8</v>
      </c>
      <c r="B21" s="131" t="str">
        <f>'Risk Questionnaire'!Q38</f>
        <v>This Quesiton Applicable to ALL VENDORS</v>
      </c>
      <c r="C21" s="131" t="str">
        <f>IF('Risk Questionnaire'!S38="No","Needs Review",IF('Risk Questionnaire'!S38="Yes","Low Risk", ""))</f>
        <v/>
      </c>
      <c r="D21" s="132"/>
      <c r="E21" s="133" t="s">
        <v>81</v>
      </c>
      <c r="F21" s="270"/>
      <c r="G21" s="271"/>
      <c r="H21" s="271"/>
      <c r="I21" s="272"/>
    </row>
    <row r="22" spans="1:12" s="136" customFormat="1" ht="30" customHeight="1" x14ac:dyDescent="0.25">
      <c r="A22" s="130">
        <f>'Risk Questionnaire'!D39</f>
        <v>9</v>
      </c>
      <c r="B22" s="131" t="str">
        <f>'Risk Questionnaire'!Q39</f>
        <v>This Quesiton Applicable to ALL VENDORS</v>
      </c>
      <c r="C22" s="131" t="str">
        <f>IF('Risk Questionnaire'!S39="No","Needs Review",IF('Risk Questionnaire'!S39="Yes","Low Risk", ""))</f>
        <v/>
      </c>
      <c r="D22" s="132"/>
      <c r="E22" s="133" t="s">
        <v>81</v>
      </c>
      <c r="F22" s="270"/>
      <c r="G22" s="271"/>
      <c r="H22" s="271"/>
      <c r="I22" s="272"/>
    </row>
    <row r="23" spans="1:12" s="136" customFormat="1" ht="30" customHeight="1" x14ac:dyDescent="0.25">
      <c r="A23" s="130">
        <f>'Risk Questionnaire'!D40</f>
        <v>10</v>
      </c>
      <c r="B23" s="131" t="str">
        <f>'Risk Questionnaire'!Q40</f>
        <v>This Quesiton Applicable to ALL VENDORS</v>
      </c>
      <c r="C23" s="131" t="str">
        <f>IF('Risk Questionnaire'!S40="No","Needs Review",IF('Risk Questionnaire'!S40="Yes","Low Risk", ""))</f>
        <v/>
      </c>
      <c r="D23" s="134" t="str">
        <f>'Risk Questionnaire'!U40</f>
        <v>Yes</v>
      </c>
      <c r="E23" s="135"/>
      <c r="F23" s="270"/>
      <c r="G23" s="271"/>
      <c r="H23" s="271"/>
      <c r="I23" s="272"/>
    </row>
    <row r="24" spans="1:12" s="136" customFormat="1" ht="30" customHeight="1" x14ac:dyDescent="0.25">
      <c r="A24" s="130">
        <f>'Risk Questionnaire'!D41</f>
        <v>11</v>
      </c>
      <c r="B24" s="131" t="str">
        <f>'Risk Questionnaire'!Q41</f>
        <v>This Quesiton Applicable to ALL VENDORS</v>
      </c>
      <c r="C24" s="131" t="str">
        <f>IF('Risk Questionnaire'!S41="No","Needs Review",IF('Risk Questionnaire'!S41="Yes","Low Risk", ""))</f>
        <v/>
      </c>
      <c r="D24" s="134" t="str">
        <f>'Risk Questionnaire'!U41</f>
        <v>Yes</v>
      </c>
      <c r="E24" s="135"/>
      <c r="F24" s="270"/>
      <c r="G24" s="271"/>
      <c r="H24" s="271"/>
      <c r="I24" s="272"/>
    </row>
    <row r="25" spans="1:12" s="136" customFormat="1" ht="30" customHeight="1" x14ac:dyDescent="0.25">
      <c r="A25" s="130">
        <f>'Risk Questionnaire'!D42</f>
        <v>12</v>
      </c>
      <c r="B25" s="131" t="str">
        <f>'Risk Questionnaire'!Q42</f>
        <v>This Quesiton Applicable to ALL VENDORS</v>
      </c>
      <c r="C25" s="131" t="str">
        <f>IF('Risk Questionnaire'!S42="No","Needs Review",IF('Risk Questionnaire'!S42="Yes","Low Risk", ""))</f>
        <v/>
      </c>
      <c r="D25" s="134" t="str">
        <f>'Risk Questionnaire'!U42</f>
        <v>Yes</v>
      </c>
      <c r="E25" s="135"/>
      <c r="F25" s="270"/>
      <c r="G25" s="271"/>
      <c r="H25" s="271"/>
      <c r="I25" s="272"/>
    </row>
    <row r="26" spans="1:12" s="136" customFormat="1" ht="30" customHeight="1" x14ac:dyDescent="0.25">
      <c r="A26" s="130">
        <f>'Risk Questionnaire'!D45</f>
        <v>13</v>
      </c>
      <c r="B26" s="131" t="str">
        <f>'Risk Questionnaire'!Q45</f>
        <v>OEM, Integrator, and/or Distributor</v>
      </c>
      <c r="C26" s="131" t="str">
        <f>IF('Risk Questionnaire'!S45="No","Needs Review",IF('Risk Questionnaire'!S45="Yes","Low Risk", ""))</f>
        <v/>
      </c>
      <c r="D26" s="134" t="str">
        <f>'Risk Questionnaire'!U45</f>
        <v>Yes</v>
      </c>
      <c r="E26" s="135"/>
      <c r="F26" s="270"/>
      <c r="G26" s="271"/>
      <c r="H26" s="271"/>
      <c r="I26" s="272"/>
    </row>
    <row r="27" spans="1:12" s="136" customFormat="1" ht="30" customHeight="1" x14ac:dyDescent="0.25">
      <c r="A27" s="130">
        <f>'Risk Questionnaire'!D46</f>
        <v>14</v>
      </c>
      <c r="B27" s="131" t="str">
        <f>'Risk Questionnaire'!Q46</f>
        <v>OEM and/or Integrator</v>
      </c>
      <c r="C27" s="131" t="str">
        <f>IF('Risk Questionnaire'!S46="No","Needs Review",IF('Risk Questionnaire'!S46="Yes","Low Risk", ""))</f>
        <v/>
      </c>
      <c r="D27" s="132"/>
      <c r="E27" s="133" t="s">
        <v>81</v>
      </c>
      <c r="F27" s="270"/>
      <c r="G27" s="271"/>
      <c r="H27" s="271"/>
      <c r="I27" s="272"/>
    </row>
    <row r="28" spans="1:12" s="136" customFormat="1" ht="30" customHeight="1" x14ac:dyDescent="0.25">
      <c r="A28" s="130">
        <f>'Risk Questionnaire'!D47</f>
        <v>15</v>
      </c>
      <c r="B28" s="131" t="str">
        <f>'Risk Questionnaire'!Q47</f>
        <v>OEM and/or Integrator</v>
      </c>
      <c r="C28" s="131" t="str">
        <f>IF('Risk Questionnaire'!S47="No","Needs Review",IF('Risk Questionnaire'!S47="Yes","Low Risk", ""))</f>
        <v/>
      </c>
      <c r="D28" s="132"/>
      <c r="E28" s="133" t="s">
        <v>81</v>
      </c>
      <c r="F28" s="270"/>
      <c r="G28" s="271"/>
      <c r="H28" s="271"/>
      <c r="I28" s="272"/>
    </row>
    <row r="29" spans="1:12" s="136" customFormat="1" ht="30" customHeight="1" x14ac:dyDescent="0.25">
      <c r="A29" s="130">
        <f>'Risk Questionnaire'!D48</f>
        <v>16</v>
      </c>
      <c r="B29" s="131" t="str">
        <f>'Risk Questionnaire'!Q48</f>
        <v>OEM and/or Integrator</v>
      </c>
      <c r="C29" s="131" t="str">
        <f>IF('Risk Questionnaire'!S48="No","Needs Review",IF('Risk Questionnaire'!S48="Yes","Low Risk", ""))</f>
        <v/>
      </c>
      <c r="D29" s="134" t="str">
        <f>'Risk Questionnaire'!U48</f>
        <v>Yes</v>
      </c>
      <c r="E29" s="135"/>
      <c r="F29" s="270"/>
      <c r="G29" s="271"/>
      <c r="H29" s="271"/>
      <c r="I29" s="272"/>
    </row>
    <row r="30" spans="1:12" s="136" customFormat="1" ht="30" customHeight="1" x14ac:dyDescent="0.25">
      <c r="A30" s="130">
        <f>'Risk Questionnaire'!D49</f>
        <v>17</v>
      </c>
      <c r="B30" s="131" t="str">
        <f>'Risk Questionnaire'!Q49</f>
        <v>OEM and/or Integrator</v>
      </c>
      <c r="C30" s="131" t="str">
        <f>IF('Risk Questionnaire'!S49="No","Needs Review",IF('Risk Questionnaire'!S49="Yes","Low Risk", ""))</f>
        <v/>
      </c>
      <c r="D30" s="134" t="str">
        <f>'Risk Questionnaire'!U49</f>
        <v>Yes</v>
      </c>
      <c r="E30" s="135"/>
      <c r="F30" s="270"/>
      <c r="G30" s="271"/>
      <c r="H30" s="271"/>
      <c r="I30" s="272"/>
    </row>
    <row r="31" spans="1:12" s="136" customFormat="1" ht="30" customHeight="1" x14ac:dyDescent="0.25">
      <c r="A31" s="130">
        <f>'Risk Questionnaire'!D50</f>
        <v>18</v>
      </c>
      <c r="B31" s="131" t="str">
        <f>'Risk Questionnaire'!Q50</f>
        <v>OEM and/or Integrator</v>
      </c>
      <c r="C31" s="131" t="str">
        <f>IF('Risk Questionnaire'!S50="No","Needs Review",IF('Risk Questionnaire'!S50="Yes","Low Risk", ""))</f>
        <v/>
      </c>
      <c r="D31" s="134" t="str">
        <f>'Risk Questionnaire'!U50</f>
        <v>Yes</v>
      </c>
      <c r="E31" s="135"/>
      <c r="F31" s="270"/>
      <c r="G31" s="271"/>
      <c r="H31" s="271"/>
      <c r="I31" s="272"/>
    </row>
    <row r="32" spans="1:12" s="136" customFormat="1" ht="30" customHeight="1" x14ac:dyDescent="0.25">
      <c r="A32" s="130">
        <f>'Risk Questionnaire'!D51</f>
        <v>19</v>
      </c>
      <c r="B32" s="131" t="str">
        <f>'Risk Questionnaire'!Q51</f>
        <v>OEM and/or Integrator</v>
      </c>
      <c r="C32" s="131" t="str">
        <f>IF('Risk Questionnaire'!S51="No","Needs Review",IF('Risk Questionnaire'!S51="Yes","Low Risk", ""))</f>
        <v/>
      </c>
      <c r="D32" s="134" t="str">
        <f>'Risk Questionnaire'!U51</f>
        <v>Yes</v>
      </c>
      <c r="E32" s="135"/>
      <c r="F32" s="270"/>
      <c r="G32" s="271"/>
      <c r="H32" s="271"/>
      <c r="I32" s="272"/>
    </row>
    <row r="33" spans="1:9" s="136" customFormat="1" ht="30" customHeight="1" x14ac:dyDescent="0.25">
      <c r="A33" s="130">
        <f>'Risk Questionnaire'!D52</f>
        <v>20</v>
      </c>
      <c r="B33" s="131" t="str">
        <f>'Risk Questionnaire'!Q52</f>
        <v>OEM and/or Integrator</v>
      </c>
      <c r="C33" s="131" t="str">
        <f>IF('Risk Questionnaire'!S52="Yes","Needs Review",IF('Risk Questionnaire'!S52="No","Low Risk", ""))</f>
        <v/>
      </c>
      <c r="D33" s="132"/>
      <c r="E33" s="133" t="s">
        <v>81</v>
      </c>
      <c r="F33" s="270"/>
      <c r="G33" s="271"/>
      <c r="H33" s="271"/>
      <c r="I33" s="272"/>
    </row>
    <row r="34" spans="1:9" s="136" customFormat="1" ht="30" customHeight="1" x14ac:dyDescent="0.25">
      <c r="A34" s="130">
        <f>'Risk Questionnaire'!D53</f>
        <v>21</v>
      </c>
      <c r="B34" s="131" t="str">
        <f>'Risk Questionnaire'!Q53</f>
        <v>OEM and/or Integrator</v>
      </c>
      <c r="C34" s="131" t="str">
        <f>IF('Risk Questionnaire'!S53="No","Needs Review",IF('Risk Questionnaire'!S53="Yes","Low Risk", ""))</f>
        <v/>
      </c>
      <c r="D34" s="134" t="str">
        <f>'Risk Questionnaire'!U53</f>
        <v>Yes</v>
      </c>
      <c r="E34" s="135"/>
      <c r="F34" s="270"/>
      <c r="G34" s="271"/>
      <c r="H34" s="271"/>
      <c r="I34" s="272"/>
    </row>
    <row r="35" spans="1:9" s="136" customFormat="1" ht="30" customHeight="1" x14ac:dyDescent="0.25">
      <c r="A35" s="130">
        <f>'Risk Questionnaire'!D54</f>
        <v>22</v>
      </c>
      <c r="B35" s="131" t="str">
        <f>'Risk Questionnaire'!Q54</f>
        <v>OEM and/or Integrator</v>
      </c>
      <c r="C35" s="131" t="str">
        <f>IF('Risk Questionnaire'!S54="Yes","Needs Review",IF('Risk Questionnaire'!S54="No","Low Risk", ""))</f>
        <v/>
      </c>
      <c r="D35" s="132"/>
      <c r="E35" s="133" t="s">
        <v>81</v>
      </c>
      <c r="F35" s="270"/>
      <c r="G35" s="271"/>
      <c r="H35" s="271"/>
      <c r="I35" s="272"/>
    </row>
    <row r="36" spans="1:9" s="136" customFormat="1" ht="30" customHeight="1" x14ac:dyDescent="0.25">
      <c r="A36" s="130">
        <f>'Risk Questionnaire'!D57</f>
        <v>23</v>
      </c>
      <c r="B36" s="131" t="str">
        <f>'Risk Questionnaire'!Q57</f>
        <v>Remote Access Vendors ONLY</v>
      </c>
      <c r="C36" s="131" t="str">
        <f>IF('Risk Questionnaire'!S57="No","Needs Review",IF('Risk Questionnaire'!S57="Yes","Low Risk", ""))</f>
        <v/>
      </c>
      <c r="D36" s="134" t="str">
        <f>'Risk Questionnaire'!U57</f>
        <v>Yes</v>
      </c>
      <c r="E36" s="135"/>
      <c r="F36" s="270"/>
      <c r="G36" s="271"/>
      <c r="H36" s="271"/>
      <c r="I36" s="272"/>
    </row>
    <row r="37" spans="1:9" s="136" customFormat="1" ht="30" customHeight="1" x14ac:dyDescent="0.25">
      <c r="A37" s="130">
        <f>'Risk Questionnaire'!D58</f>
        <v>24</v>
      </c>
      <c r="B37" s="131" t="str">
        <f>'Risk Questionnaire'!Q58</f>
        <v>Remote Access Vendors ONLY</v>
      </c>
      <c r="C37" s="131" t="str">
        <f>IF('Risk Questionnaire'!S58="No","Needs Review",IF('Risk Questionnaire'!S58="Yes","Low Risk", ""))</f>
        <v/>
      </c>
      <c r="D37" s="132"/>
      <c r="E37" s="133" t="s">
        <v>81</v>
      </c>
      <c r="F37" s="270"/>
      <c r="G37" s="271"/>
      <c r="H37" s="271"/>
      <c r="I37" s="272"/>
    </row>
    <row r="38" spans="1:9" s="136" customFormat="1" ht="30" customHeight="1" x14ac:dyDescent="0.25">
      <c r="A38" s="130">
        <f>'Risk Questionnaire'!D59</f>
        <v>25</v>
      </c>
      <c r="B38" s="131" t="str">
        <f>'Risk Questionnaire'!Q59</f>
        <v>Remote Access Vendors ONLY</v>
      </c>
      <c r="C38" s="131" t="str">
        <f>IF('Risk Questionnaire'!S59="No","Needs Review",IF('Risk Questionnaire'!S59="Yes","Low Risk", ""))</f>
        <v/>
      </c>
      <c r="D38" s="134" t="str">
        <f>'Risk Questionnaire'!U59</f>
        <v>Yes</v>
      </c>
      <c r="E38" s="135"/>
      <c r="F38" s="270"/>
      <c r="G38" s="271"/>
      <c r="H38" s="271"/>
      <c r="I38" s="272"/>
    </row>
    <row r="39" spans="1:9" s="136" customFormat="1" ht="30" customHeight="1" x14ac:dyDescent="0.25">
      <c r="A39" s="130">
        <f>'Risk Questionnaire'!D60</f>
        <v>26</v>
      </c>
      <c r="B39" s="131" t="str">
        <f>'Risk Questionnaire'!Q60</f>
        <v>Remote Access Vendors ONLY</v>
      </c>
      <c r="C39" s="131" t="str">
        <f>IF('Risk Questionnaire'!S60="No","Needs Review",IF('Risk Questionnaire'!S60="Yes","Low Risk", ""))</f>
        <v/>
      </c>
      <c r="D39" s="132"/>
      <c r="E39" s="133" t="s">
        <v>81</v>
      </c>
      <c r="F39" s="270"/>
      <c r="G39" s="271"/>
      <c r="H39" s="271"/>
      <c r="I39" s="272"/>
    </row>
    <row r="40" spans="1:9" s="136" customFormat="1" ht="30" customHeight="1" x14ac:dyDescent="0.25">
      <c r="A40" s="130">
        <f>'Risk Questionnaire'!D61</f>
        <v>27</v>
      </c>
      <c r="B40" s="131" t="str">
        <f>'Risk Questionnaire'!Q61</f>
        <v>Remote Access Vendors ONLY</v>
      </c>
      <c r="C40" s="131" t="str">
        <f>IF('Risk Questionnaire'!S61="Yes","Needs Review",IF('Risk Questionnaire'!S61="No","Low Risk", ""))</f>
        <v/>
      </c>
      <c r="D40" s="132"/>
      <c r="E40" s="133" t="s">
        <v>81</v>
      </c>
      <c r="F40" s="270"/>
      <c r="G40" s="271"/>
      <c r="H40" s="271"/>
      <c r="I40" s="272"/>
    </row>
    <row r="41" spans="1:9" s="136" customFormat="1" ht="30" customHeight="1" x14ac:dyDescent="0.25">
      <c r="A41" s="130">
        <f>'Risk Questionnaire'!D62</f>
        <v>28</v>
      </c>
      <c r="B41" s="131" t="str">
        <f>'Risk Questionnaire'!Q62</f>
        <v>Remote Access Vendors ONLY</v>
      </c>
      <c r="C41" s="131" t="str">
        <f>IF('Risk Questionnaire'!S62="No","Needs Review",IF('Risk Questionnaire'!S62="Yes","Low Risk", ""))</f>
        <v/>
      </c>
      <c r="D41" s="132"/>
      <c r="E41" s="133" t="s">
        <v>81</v>
      </c>
      <c r="F41" s="270"/>
      <c r="G41" s="271"/>
      <c r="H41" s="271"/>
      <c r="I41" s="272"/>
    </row>
    <row r="42" spans="1:9" s="136" customFormat="1" ht="30" customHeight="1" x14ac:dyDescent="0.25">
      <c r="A42" s="130">
        <f>'Risk Questionnaire'!D63</f>
        <v>29</v>
      </c>
      <c r="B42" s="131" t="str">
        <f>'Risk Questionnaire'!Q63</f>
        <v>Remote Access Vendors ONLY</v>
      </c>
      <c r="C42" s="131" t="str">
        <f>IF('Risk Questionnaire'!S63="No","Needs Review",IF('Risk Questionnaire'!S63="Yes","Low Risk", ""))</f>
        <v/>
      </c>
      <c r="D42" s="134" t="str">
        <f>'Risk Questionnaire'!U63</f>
        <v>Yes</v>
      </c>
      <c r="E42" s="135"/>
      <c r="F42" s="270"/>
      <c r="G42" s="271"/>
      <c r="H42" s="271"/>
      <c r="I42" s="272"/>
    </row>
    <row r="43" spans="1:9" s="136" customFormat="1" ht="30" customHeight="1" x14ac:dyDescent="0.25">
      <c r="A43" s="130">
        <f>'Risk Questionnaire'!D66</f>
        <v>30</v>
      </c>
      <c r="B43" s="131" t="str">
        <f>'Risk Questionnaire'!Q66</f>
        <v>OEM Vendors ONLY</v>
      </c>
      <c r="C43" s="131" t="str">
        <f>IF('Risk Questionnaire'!S64="No","Needs Review",IF('Risk Questionnaire'!S64="Yes","Low Risk", ""))</f>
        <v/>
      </c>
      <c r="D43" s="134" t="str">
        <f>'Risk Questionnaire'!U66</f>
        <v>Yes</v>
      </c>
      <c r="E43" s="135"/>
      <c r="F43" s="270"/>
      <c r="G43" s="271"/>
      <c r="H43" s="271"/>
      <c r="I43" s="272"/>
    </row>
    <row r="44" spans="1:9" s="136" customFormat="1" ht="30" customHeight="1" x14ac:dyDescent="0.25">
      <c r="A44" s="130">
        <f>'Risk Questionnaire'!D67</f>
        <v>31</v>
      </c>
      <c r="B44" s="131" t="str">
        <f>'Risk Questionnaire'!Q67</f>
        <v>OEM Vendors ONLY</v>
      </c>
      <c r="C44" s="131" t="str">
        <f>IF('Risk Questionnaire'!S65="No","Needs Review",IF('Risk Questionnaire'!S65="Yes","Low Risk", ""))</f>
        <v/>
      </c>
      <c r="D44" s="132"/>
      <c r="E44" s="133" t="s">
        <v>81</v>
      </c>
      <c r="F44" s="270"/>
      <c r="G44" s="271"/>
      <c r="H44" s="271"/>
      <c r="I44" s="272"/>
    </row>
    <row r="45" spans="1:9" s="136" customFormat="1" ht="30" customHeight="1" x14ac:dyDescent="0.25">
      <c r="A45" s="130">
        <f>'Risk Questionnaire'!D68</f>
        <v>32</v>
      </c>
      <c r="B45" s="131" t="str">
        <f>'Risk Questionnaire'!Q68</f>
        <v>OEM Vendors ONLY</v>
      </c>
      <c r="C45" s="131" t="str">
        <f>IF('Risk Questionnaire'!S66="Yes","Needs Review",IF('Risk Questionnaire'!S66="No","Low Risk", ""))</f>
        <v/>
      </c>
      <c r="D45" s="134" t="str">
        <f>'Risk Questionnaire'!U68</f>
        <v>Yes</v>
      </c>
      <c r="E45" s="133" t="s">
        <v>81</v>
      </c>
      <c r="F45" s="270"/>
      <c r="G45" s="271"/>
      <c r="H45" s="271"/>
      <c r="I45" s="272"/>
    </row>
    <row r="46" spans="1:9" s="136" customFormat="1" ht="30" customHeight="1" x14ac:dyDescent="0.25">
      <c r="A46" s="130">
        <f>'Risk Questionnaire'!D69</f>
        <v>33</v>
      </c>
      <c r="B46" s="131" t="str">
        <f>'Risk Questionnaire'!Q69</f>
        <v>OEM Vendors ONLY</v>
      </c>
      <c r="C46" s="131" t="str">
        <f>IF('Risk Questionnaire'!S67="No","Needs Review",IF('Risk Questionnaire'!S67="Yes","Low Risk", ""))</f>
        <v/>
      </c>
      <c r="D46" s="132"/>
      <c r="E46" s="133" t="s">
        <v>81</v>
      </c>
      <c r="F46" s="270"/>
      <c r="G46" s="271"/>
      <c r="H46" s="271"/>
      <c r="I46" s="272"/>
    </row>
    <row r="47" spans="1:9" s="136" customFormat="1" ht="30" customHeight="1" x14ac:dyDescent="0.25">
      <c r="A47" s="130">
        <f>'Risk Questionnaire'!D70</f>
        <v>34</v>
      </c>
      <c r="B47" s="131" t="str">
        <f>'Risk Questionnaire'!Q70</f>
        <v>OEM Vendors ONLY</v>
      </c>
      <c r="C47" s="131" t="str">
        <f>IF('Risk Questionnaire'!S68="No","Needs Review",IF('Risk Questionnaire'!S68="Yes","Low Risk", ""))</f>
        <v/>
      </c>
      <c r="D47" s="134" t="str">
        <f>'Risk Questionnaire'!U70</f>
        <v>Yes</v>
      </c>
      <c r="E47" s="135"/>
      <c r="F47" s="270"/>
      <c r="G47" s="271"/>
      <c r="H47" s="271"/>
      <c r="I47" s="272"/>
    </row>
    <row r="48" spans="1:9" s="136" customFormat="1" ht="30" customHeight="1" x14ac:dyDescent="0.25">
      <c r="A48" s="130">
        <f>'Risk Questionnaire'!D71</f>
        <v>35</v>
      </c>
      <c r="B48" s="131" t="str">
        <f>'Risk Questionnaire'!Q71</f>
        <v>OEM Vendors ONLY</v>
      </c>
      <c r="C48" s="131" t="str">
        <f>IF('Risk Questionnaire'!S69="No","Needs Review",IF('Risk Questionnaire'!S69="Yes","Low Risk", ""))</f>
        <v/>
      </c>
      <c r="D48" s="134" t="str">
        <f>'Risk Questionnaire'!U71</f>
        <v>Yes</v>
      </c>
      <c r="E48" s="135"/>
      <c r="F48" s="270"/>
      <c r="G48" s="271"/>
      <c r="H48" s="271"/>
      <c r="I48" s="272"/>
    </row>
    <row r="49" spans="1:9" s="136" customFormat="1" ht="30" customHeight="1" x14ac:dyDescent="0.25">
      <c r="A49" s="130">
        <f>'Risk Questionnaire'!D72</f>
        <v>36</v>
      </c>
      <c r="B49" s="131" t="str">
        <f>'Risk Questionnaire'!Q72</f>
        <v>OEM Vendors ONLY</v>
      </c>
      <c r="C49" s="131" t="str">
        <f>IF('Risk Questionnaire'!S70="No","Needs Review",IF('Risk Questionnaire'!S70="Yes","Low Risk", ""))</f>
        <v/>
      </c>
      <c r="D49" s="134" t="str">
        <f>'Risk Questionnaire'!U72</f>
        <v>Yes</v>
      </c>
      <c r="E49" s="135"/>
      <c r="F49" s="270"/>
      <c r="G49" s="271"/>
      <c r="H49" s="271"/>
      <c r="I49" s="272"/>
    </row>
    <row r="50" spans="1:9" s="136" customFormat="1" ht="30" customHeight="1" x14ac:dyDescent="0.25">
      <c r="A50" s="130">
        <f>'Risk Questionnaire'!D73</f>
        <v>37</v>
      </c>
      <c r="B50" s="131" t="str">
        <f>'Risk Questionnaire'!Q73</f>
        <v>OEM Vendors ONLY</v>
      </c>
      <c r="C50" s="131" t="str">
        <f>IF('Risk Questionnaire'!S71="Yes","Needs Review",IF('Risk Questionnaire'!S71="No","Low Risk", ""))</f>
        <v/>
      </c>
      <c r="D50" s="134" t="str">
        <f>'Risk Questionnaire'!U73</f>
        <v>Yes</v>
      </c>
      <c r="E50" s="135"/>
      <c r="F50" s="270"/>
      <c r="G50" s="271"/>
      <c r="H50" s="271"/>
      <c r="I50" s="272"/>
    </row>
    <row r="51" spans="1:9" s="136" customFormat="1" ht="30" customHeight="1" x14ac:dyDescent="0.25">
      <c r="A51" s="130">
        <f>'Risk Questionnaire'!D74</f>
        <v>38</v>
      </c>
      <c r="B51" s="131" t="str">
        <f>'Risk Questionnaire'!Q74</f>
        <v>OEM Vendors ONLY</v>
      </c>
      <c r="C51" s="131" t="str">
        <f>IF('Risk Questionnaire'!S72="No","Needs Review",IF('Risk Questionnaire'!S72="Yes","Low Risk", ""))</f>
        <v/>
      </c>
      <c r="D51" s="134" t="str">
        <f>'Risk Questionnaire'!U74</f>
        <v>Yes</v>
      </c>
      <c r="E51" s="135"/>
      <c r="F51" s="270"/>
      <c r="G51" s="271"/>
      <c r="H51" s="271"/>
      <c r="I51" s="272"/>
    </row>
    <row r="52" spans="1:9" s="136" customFormat="1" ht="30" customHeight="1" x14ac:dyDescent="0.25">
      <c r="A52" s="130">
        <f>'Risk Questionnaire'!D75</f>
        <v>39</v>
      </c>
      <c r="B52" s="131" t="str">
        <f>'Risk Questionnaire'!Q75</f>
        <v>OEM Vendors ONLY</v>
      </c>
      <c r="C52" s="131" t="str">
        <f>IF('Risk Questionnaire'!S73="No","Needs Review",IF('Risk Questionnaire'!S73="Yes","Low Risk", ""))</f>
        <v/>
      </c>
      <c r="D52" s="134" t="str">
        <f>'Risk Questionnaire'!U75</f>
        <v>Yes</v>
      </c>
      <c r="E52" s="135"/>
      <c r="F52" s="270"/>
      <c r="G52" s="271"/>
      <c r="H52" s="271"/>
      <c r="I52" s="272"/>
    </row>
    <row r="53" spans="1:9" s="136" customFormat="1" ht="30" customHeight="1" x14ac:dyDescent="0.25">
      <c r="A53" s="130">
        <f>'Risk Questionnaire'!D76</f>
        <v>40</v>
      </c>
      <c r="B53" s="131" t="str">
        <f>'Risk Questionnaire'!Q76</f>
        <v>OEM Vendors ONLY</v>
      </c>
      <c r="C53" s="131" t="str">
        <f>IF('Risk Questionnaire'!S74="No","Needs Review",IF('Risk Questionnaire'!S74="Yes","Low Risk", ""))</f>
        <v/>
      </c>
      <c r="D53" s="134" t="str">
        <f>'Risk Questionnaire'!U76</f>
        <v>Yes</v>
      </c>
      <c r="E53" s="135"/>
      <c r="F53" s="273"/>
      <c r="G53" s="274"/>
      <c r="H53" s="274"/>
      <c r="I53" s="275"/>
    </row>
    <row r="54" spans="1:9" s="136" customFormat="1" ht="30" customHeight="1" x14ac:dyDescent="0.25">
      <c r="A54" s="130">
        <f>'Risk Questionnaire'!D77</f>
        <v>41</v>
      </c>
      <c r="B54" s="131" t="str">
        <f>'Risk Questionnaire'!Q77</f>
        <v>OEM Vendors ONLY</v>
      </c>
      <c r="C54" s="131" t="str">
        <f>IF('Risk Questionnaire'!S75="No","Needs Review",IF('Risk Questionnaire'!S75="Yes","Low Risk", ""))</f>
        <v/>
      </c>
      <c r="D54" s="132"/>
      <c r="E54" s="137" t="s">
        <v>81</v>
      </c>
      <c r="F54" s="276"/>
      <c r="G54" s="276"/>
      <c r="H54" s="276"/>
      <c r="I54" s="277"/>
    </row>
    <row r="55" spans="1:9" s="136" customFormat="1" ht="30" customHeight="1" x14ac:dyDescent="0.25">
      <c r="A55" s="130">
        <f>'Risk Questionnaire'!D78</f>
        <v>42</v>
      </c>
      <c r="B55" s="131" t="str">
        <f>'Risk Questionnaire'!Q78</f>
        <v>OEM Vendors ONLY</v>
      </c>
      <c r="C55" s="131" t="str">
        <f>IF('Risk Questionnaire'!S76="No","Needs Review",IF('Risk Questionnaire'!S76="Yes","Low Risk", ""))</f>
        <v/>
      </c>
      <c r="D55" s="134" t="str">
        <f>'Risk Questionnaire'!U78</f>
        <v>Yes</v>
      </c>
      <c r="E55" s="135"/>
      <c r="F55" s="278"/>
      <c r="G55" s="279"/>
      <c r="H55" s="279"/>
      <c r="I55" s="280"/>
    </row>
    <row r="56" spans="1:9" s="136" customFormat="1" ht="30" customHeight="1" x14ac:dyDescent="0.25">
      <c r="A56" s="130">
        <f>'Risk Questionnaire'!D79</f>
        <v>43</v>
      </c>
      <c r="B56" s="131" t="str">
        <f>'Risk Questionnaire'!Q79</f>
        <v>OEM Vendors ONLY</v>
      </c>
      <c r="C56" s="131" t="str">
        <f>IF('Risk Questionnaire'!S77="No","Needs Review",IF('Risk Questionnaire'!S77="Yes","Low Risk", ""))</f>
        <v/>
      </c>
      <c r="D56" s="134" t="str">
        <f>'Risk Questionnaire'!U79</f>
        <v>Yes</v>
      </c>
      <c r="E56" s="135"/>
      <c r="F56" s="270"/>
      <c r="G56" s="271"/>
      <c r="H56" s="271"/>
      <c r="I56" s="272"/>
    </row>
    <row r="57" spans="1:9" s="136" customFormat="1" ht="30" customHeight="1" x14ac:dyDescent="0.25">
      <c r="A57" s="130">
        <f>'Risk Questionnaire'!D80</f>
        <v>44</v>
      </c>
      <c r="B57" s="131" t="str">
        <f>'Risk Questionnaire'!Q80</f>
        <v>OEM Vendors ONLY</v>
      </c>
      <c r="C57" s="131" t="str">
        <f>IF('Risk Questionnaire'!S78="No","Needs Review",IF('Risk Questionnaire'!S78="Yes","Low Risk", ""))</f>
        <v/>
      </c>
      <c r="D57" s="132"/>
      <c r="E57" s="133" t="s">
        <v>81</v>
      </c>
      <c r="F57" s="270"/>
      <c r="G57" s="271"/>
      <c r="H57" s="271"/>
      <c r="I57" s="272"/>
    </row>
    <row r="58" spans="1:9" s="136" customFormat="1" ht="30" customHeight="1" x14ac:dyDescent="0.25">
      <c r="A58" s="130">
        <f>'Risk Questionnaire'!D81</f>
        <v>45</v>
      </c>
      <c r="B58" s="131" t="str">
        <f>'Risk Questionnaire'!Q81</f>
        <v>OEM Vendors ONLY</v>
      </c>
      <c r="C58" s="131" t="str">
        <f>IF('Risk Questionnaire'!S79="No","Needs Review",IF('Risk Questionnaire'!S79="Yes","Low Risk", ""))</f>
        <v/>
      </c>
      <c r="D58" s="132"/>
      <c r="E58" s="133"/>
      <c r="F58" s="270"/>
      <c r="G58" s="271"/>
      <c r="H58" s="271"/>
      <c r="I58" s="272"/>
    </row>
    <row r="59" spans="1:9" s="136" customFormat="1" ht="30" customHeight="1" x14ac:dyDescent="0.25">
      <c r="A59" s="130">
        <f>'Risk Questionnaire'!D82</f>
        <v>46</v>
      </c>
      <c r="B59" s="131" t="str">
        <f>'Risk Questionnaire'!Q82</f>
        <v>OEM Vendors ONLY</v>
      </c>
      <c r="C59" s="131" t="str">
        <f>IF('Risk Questionnaire'!S80="No","Needs Review",IF('Risk Questionnaire'!S80="Yes","Low Risk", ""))</f>
        <v/>
      </c>
      <c r="D59" s="132"/>
      <c r="E59" s="133" t="s">
        <v>81</v>
      </c>
      <c r="F59" s="270"/>
      <c r="G59" s="271"/>
      <c r="H59" s="271"/>
      <c r="I59" s="272"/>
    </row>
    <row r="60" spans="1:9" s="136" customFormat="1" ht="30" customHeight="1" x14ac:dyDescent="0.25">
      <c r="A60" s="130">
        <f>'Risk Questionnaire'!D83</f>
        <v>47</v>
      </c>
      <c r="B60" s="131" t="str">
        <f>'Risk Questionnaire'!Q83</f>
        <v>OEM Vendors ONLY</v>
      </c>
      <c r="C60" s="131" t="str">
        <f>IF('Risk Questionnaire'!S81="No","Needs Review",IF('Risk Questionnaire'!S81="Yes","Low Risk", ""))</f>
        <v/>
      </c>
      <c r="D60" s="134" t="str">
        <f>'Risk Questionnaire'!U83</f>
        <v>Yes</v>
      </c>
      <c r="E60" s="135"/>
      <c r="F60" s="270"/>
      <c r="G60" s="271"/>
      <c r="H60" s="271"/>
      <c r="I60" s="272"/>
    </row>
    <row r="61" spans="1:9" s="136" customFormat="1" ht="30" customHeight="1" x14ac:dyDescent="0.25">
      <c r="A61" s="130">
        <f>'Risk Questionnaire'!D84</f>
        <v>48</v>
      </c>
      <c r="B61" s="131" t="str">
        <f>'Risk Questionnaire'!Q84</f>
        <v>OEM Vendors ONLY</v>
      </c>
      <c r="C61" s="131" t="str">
        <f>IF('Risk Questionnaire'!S82="No","Needs Review",IF('Risk Questionnaire'!S82="Yes","Low Risk", ""))</f>
        <v/>
      </c>
      <c r="D61" s="134" t="str">
        <f>'Risk Questionnaire'!U84</f>
        <v>Yes</v>
      </c>
      <c r="E61" s="135"/>
      <c r="F61" s="270"/>
      <c r="G61" s="271"/>
      <c r="H61" s="271"/>
      <c r="I61" s="272"/>
    </row>
    <row r="62" spans="1:9" s="136" customFormat="1" ht="30" customHeight="1" x14ac:dyDescent="0.25">
      <c r="A62" s="130">
        <f>'Risk Questionnaire'!D85</f>
        <v>49</v>
      </c>
      <c r="B62" s="131" t="str">
        <f>'Risk Questionnaire'!Q85</f>
        <v>OEM Vendors ONLY</v>
      </c>
      <c r="C62" s="131" t="str">
        <f>IF('Risk Questionnaire'!S83="No","Needs Review",IF('Risk Questionnaire'!S83="Yes","Low Risk", ""))</f>
        <v/>
      </c>
      <c r="D62" s="132"/>
      <c r="E62" s="133" t="s">
        <v>81</v>
      </c>
      <c r="F62" s="270"/>
      <c r="G62" s="271"/>
      <c r="H62" s="271"/>
      <c r="I62" s="272"/>
    </row>
    <row r="63" spans="1:9" s="136" customFormat="1" ht="30" customHeight="1" x14ac:dyDescent="0.25">
      <c r="A63" s="130">
        <f>'Risk Questionnaire'!D86</f>
        <v>50</v>
      </c>
      <c r="B63" s="131" t="str">
        <f>'Risk Questionnaire'!Q86</f>
        <v>OEM Vendors ONLY</v>
      </c>
      <c r="C63" s="131" t="str">
        <f>IF('Risk Questionnaire'!S84="No","Needs Review",IF('Risk Questionnaire'!S84="Yes","Low Risk", ""))</f>
        <v/>
      </c>
      <c r="D63" s="132"/>
      <c r="E63" s="133" t="s">
        <v>81</v>
      </c>
      <c r="F63" s="270"/>
      <c r="G63" s="271"/>
      <c r="H63" s="271"/>
      <c r="I63" s="272"/>
    </row>
    <row r="64" spans="1:9" s="136" customFormat="1" ht="30" customHeight="1" x14ac:dyDescent="0.25">
      <c r="A64" s="130">
        <f>'Risk Questionnaire'!D87</f>
        <v>51</v>
      </c>
      <c r="B64" s="131" t="str">
        <f>'Risk Questionnaire'!Q87</f>
        <v>OEM Vendors ONLY</v>
      </c>
      <c r="C64" s="131" t="str">
        <f>IF('Risk Questionnaire'!S85="Yes","Needs Review",IF('Risk Questionnaire'!S85="No","Low Risk", ""))</f>
        <v/>
      </c>
      <c r="D64" s="132"/>
      <c r="E64" s="133" t="s">
        <v>81</v>
      </c>
      <c r="F64" s="270"/>
      <c r="G64" s="271"/>
      <c r="H64" s="271"/>
      <c r="I64" s="272"/>
    </row>
    <row r="65" spans="1:9" s="136" customFormat="1" ht="30" customHeight="1" x14ac:dyDescent="0.25">
      <c r="A65" s="130">
        <f>'Risk Questionnaire'!D88</f>
        <v>52</v>
      </c>
      <c r="B65" s="131" t="str">
        <f>'Risk Questionnaire'!Q88</f>
        <v>OEM Vendors ONLY</v>
      </c>
      <c r="C65" s="131" t="str">
        <f>IF('Risk Questionnaire'!S86="Yes","Needs Review",IF('Risk Questionnaire'!S86="No","Low Risk", ""))</f>
        <v/>
      </c>
      <c r="D65" s="132"/>
      <c r="E65" s="133" t="s">
        <v>81</v>
      </c>
      <c r="F65" s="270"/>
      <c r="G65" s="271"/>
      <c r="H65" s="271"/>
      <c r="I65" s="272"/>
    </row>
    <row r="66" spans="1:9" s="136" customFormat="1" ht="30" customHeight="1" x14ac:dyDescent="0.25">
      <c r="A66" s="130">
        <f>'Risk Questionnaire'!D89</f>
        <v>53</v>
      </c>
      <c r="B66" s="131" t="str">
        <f>'Risk Questionnaire'!Q89</f>
        <v>OEM Vendors ONLY</v>
      </c>
      <c r="C66" s="131" t="str">
        <f>IF('Risk Questionnaire'!S87="Yes","Needs Review",IF('Risk Questionnaire'!S87="No","Low Risk", ""))</f>
        <v/>
      </c>
      <c r="D66" s="132"/>
      <c r="E66" s="133" t="s">
        <v>81</v>
      </c>
      <c r="F66" s="270"/>
      <c r="G66" s="271"/>
      <c r="H66" s="271"/>
      <c r="I66" s="272"/>
    </row>
    <row r="67" spans="1:9" s="136" customFormat="1" ht="30" customHeight="1" thickBot="1" x14ac:dyDescent="0.3">
      <c r="A67" s="130">
        <f>'Risk Questionnaire'!D90</f>
        <v>54</v>
      </c>
      <c r="B67" s="131" t="str">
        <f>'Risk Questionnaire'!Q90</f>
        <v>OEM Vendors ONLY</v>
      </c>
      <c r="C67" s="131" t="str">
        <f>IF('Risk Questionnaire'!S88="No","Needs Review",IF('Risk Questionnaire'!S88="Yes","Low Risk", ""))</f>
        <v/>
      </c>
      <c r="D67" s="132"/>
      <c r="E67" s="138" t="s">
        <v>81</v>
      </c>
      <c r="F67" s="267"/>
      <c r="G67" s="268"/>
      <c r="H67" s="268"/>
      <c r="I67" s="269"/>
    </row>
    <row r="68" spans="1:9" ht="15.75" thickTop="1" x14ac:dyDescent="0.25">
      <c r="A68" s="27"/>
      <c r="B68" s="41"/>
      <c r="C68" s="27"/>
      <c r="D68" s="27"/>
      <c r="E68" s="28"/>
      <c r="F68" s="25"/>
      <c r="G68" s="25"/>
      <c r="H68" s="25"/>
      <c r="I68" s="25"/>
    </row>
  </sheetData>
  <sheetProtection algorithmName="SHA-512" hashValue="Zp9E0mkc5EGD9TgxZgAjA0Aq8YSOXUiAlsX5sDs9UxUbN0n4lf7B5Uyr1Cf0hWp43T/oyIdA4q/i1PiQ0+gRaA==" saltValue="GfRvZvJmlAq5C9ZHqebcbA==" spinCount="100000" sheet="1" selectLockedCells="1"/>
  <mergeCells count="61">
    <mergeCell ref="F52:I52"/>
    <mergeCell ref="F46:I46"/>
    <mergeCell ref="F47:I47"/>
    <mergeCell ref="F48:I48"/>
    <mergeCell ref="F49:I49"/>
    <mergeCell ref="F50:I50"/>
    <mergeCell ref="F27:I27"/>
    <mergeCell ref="F28:I28"/>
    <mergeCell ref="F29:I29"/>
    <mergeCell ref="F30:I30"/>
    <mergeCell ref="F51:I51"/>
    <mergeCell ref="F22:I22"/>
    <mergeCell ref="F23:I23"/>
    <mergeCell ref="F24:I24"/>
    <mergeCell ref="F25:I25"/>
    <mergeCell ref="F26:I26"/>
    <mergeCell ref="A1:I2"/>
    <mergeCell ref="E5:G5"/>
    <mergeCell ref="E4:I4"/>
    <mergeCell ref="E7:I7"/>
    <mergeCell ref="G9:H9"/>
    <mergeCell ref="F33:I33"/>
    <mergeCell ref="F34:I34"/>
    <mergeCell ref="F35:I35"/>
    <mergeCell ref="F36:I36"/>
    <mergeCell ref="A12:D12"/>
    <mergeCell ref="F13:I13"/>
    <mergeCell ref="F14:I14"/>
    <mergeCell ref="F15:I15"/>
    <mergeCell ref="F16:I16"/>
    <mergeCell ref="F17:I17"/>
    <mergeCell ref="F18:I18"/>
    <mergeCell ref="F19:I19"/>
    <mergeCell ref="F20:I20"/>
    <mergeCell ref="F31:I31"/>
    <mergeCell ref="F32:I32"/>
    <mergeCell ref="F21:I21"/>
    <mergeCell ref="F45:I45"/>
    <mergeCell ref="F37:I37"/>
    <mergeCell ref="F38:I38"/>
    <mergeCell ref="F39:I39"/>
    <mergeCell ref="F40:I40"/>
    <mergeCell ref="F41:I41"/>
    <mergeCell ref="F42:I42"/>
    <mergeCell ref="F43:I43"/>
    <mergeCell ref="F44:I44"/>
    <mergeCell ref="F53:I53"/>
    <mergeCell ref="F54:I54"/>
    <mergeCell ref="F55:I55"/>
    <mergeCell ref="F56:I56"/>
    <mergeCell ref="F57:I57"/>
    <mergeCell ref="F67:I67"/>
    <mergeCell ref="F58:I58"/>
    <mergeCell ref="F60:I60"/>
    <mergeCell ref="F64:I64"/>
    <mergeCell ref="F65:I65"/>
    <mergeCell ref="F66:I66"/>
    <mergeCell ref="F59:I59"/>
    <mergeCell ref="F61:I61"/>
    <mergeCell ref="F62:I62"/>
    <mergeCell ref="F63:I63"/>
  </mergeCells>
  <conditionalFormatting sqref="C14:C67">
    <cfRule type="containsText" dxfId="6" priority="4" operator="containsText" text="Low Risk">
      <formula>NOT(ISERROR(SEARCH("Low Risk",C14)))</formula>
    </cfRule>
    <cfRule type="containsText" dxfId="5" priority="5" operator="containsText" text="Low Risk">
      <formula>NOT(ISERROR(SEARCH("Low Risk",C14)))</formula>
    </cfRule>
    <cfRule type="cellIs" dxfId="4" priority="6" operator="equal">
      <formula>"Needs Review"</formula>
    </cfRule>
  </conditionalFormatting>
  <dataValidations count="1">
    <dataValidation type="list" allowBlank="1" showInputMessage="1" showErrorMessage="1" sqref="E18 E23:E26 E29:E32 E34 E36 E38 E42:E43 E47:E53 E55:E56 E60:E61" xr:uid="{00000000-0002-0000-0200-000000000000}">
      <formula1>$L$16:$L$18</formula1>
    </dataValidation>
  </dataValidations>
  <pageMargins left="0.7" right="0.7" top="0.75" bottom="0.75" header="0.3" footer="0.3"/>
  <pageSetup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K32"/>
  <sheetViews>
    <sheetView zoomScaleNormal="100" workbookViewId="0">
      <selection activeCell="D3" sqref="D3"/>
    </sheetView>
  </sheetViews>
  <sheetFormatPr defaultRowHeight="15" x14ac:dyDescent="0.25"/>
  <cols>
    <col min="2" max="2" width="30.140625" customWidth="1"/>
    <col min="4" max="4" width="29.85546875" customWidth="1"/>
    <col min="5" max="5" width="30" customWidth="1"/>
    <col min="6" max="6" width="36.42578125" customWidth="1"/>
    <col min="10" max="10" width="0" hidden="1" customWidth="1"/>
    <col min="11" max="11" width="10.42578125" hidden="1" customWidth="1"/>
    <col min="12" max="12" width="0" hidden="1" customWidth="1"/>
  </cols>
  <sheetData>
    <row r="1" spans="1:11" s="29" customFormat="1" ht="53.1" customHeight="1" thickBot="1" x14ac:dyDescent="0.5">
      <c r="A1" s="310" t="s">
        <v>80</v>
      </c>
      <c r="B1" s="311"/>
      <c r="C1" s="311"/>
      <c r="D1" s="311"/>
      <c r="E1" s="311"/>
      <c r="F1" s="311"/>
      <c r="G1" s="311"/>
      <c r="H1" s="312"/>
    </row>
    <row r="2" spans="1:11" ht="15.75" thickBot="1" x14ac:dyDescent="0.3">
      <c r="A2" s="47"/>
      <c r="B2" s="48"/>
      <c r="C2" s="49"/>
      <c r="D2" s="52"/>
      <c r="E2" s="52"/>
      <c r="F2" s="50"/>
      <c r="G2" s="50"/>
      <c r="H2" s="51"/>
    </row>
    <row r="3" spans="1:11" s="29" customFormat="1" ht="15.75" thickBot="1" x14ac:dyDescent="0.3">
      <c r="A3" s="47"/>
      <c r="B3" s="48"/>
      <c r="C3" s="125" t="s">
        <v>135</v>
      </c>
      <c r="D3" s="126" t="str">
        <f>'Risk Questionnaire'!X8</f>
        <v>21-___</v>
      </c>
      <c r="E3" s="52"/>
      <c r="F3" s="50"/>
      <c r="G3" s="50"/>
      <c r="H3" s="51"/>
    </row>
    <row r="4" spans="1:11" ht="15.75" thickBot="1" x14ac:dyDescent="0.3">
      <c r="A4" s="47"/>
      <c r="B4" s="309" t="s">
        <v>45</v>
      </c>
      <c r="C4" s="309"/>
      <c r="D4" s="313"/>
      <c r="E4" s="314"/>
      <c r="F4" s="315"/>
      <c r="G4" s="64"/>
      <c r="H4" s="65"/>
      <c r="K4" s="46">
        <f ca="1">TODAY()</f>
        <v>45616</v>
      </c>
    </row>
    <row r="5" spans="1:11" ht="15.75" thickBot="1" x14ac:dyDescent="0.3">
      <c r="A5" s="47"/>
      <c r="B5" s="66"/>
      <c r="C5" s="66" t="s">
        <v>88</v>
      </c>
      <c r="D5" s="62"/>
      <c r="E5" s="48"/>
      <c r="F5" s="48"/>
      <c r="G5" s="64"/>
      <c r="H5" s="65"/>
    </row>
    <row r="6" spans="1:11" x14ac:dyDescent="0.25">
      <c r="A6" s="47"/>
      <c r="B6" s="66"/>
      <c r="C6" s="66"/>
      <c r="D6" s="50"/>
      <c r="E6" s="50"/>
      <c r="F6" s="50"/>
      <c r="G6" s="64"/>
      <c r="H6" s="65"/>
    </row>
    <row r="7" spans="1:11" ht="15.75" thickBot="1" x14ac:dyDescent="0.3">
      <c r="A7" s="47"/>
      <c r="B7" s="67"/>
      <c r="C7" s="67"/>
      <c r="D7" s="50"/>
      <c r="E7" s="50"/>
      <c r="F7" s="50"/>
      <c r="G7" s="64"/>
      <c r="H7" s="65"/>
    </row>
    <row r="8" spans="1:11" x14ac:dyDescent="0.25">
      <c r="A8" s="47"/>
      <c r="B8" s="67"/>
      <c r="C8" s="66" t="s">
        <v>46</v>
      </c>
      <c r="D8" s="316"/>
      <c r="E8" s="317"/>
      <c r="F8" s="317"/>
      <c r="G8" s="318"/>
      <c r="H8" s="65"/>
    </row>
    <row r="9" spans="1:11" s="29" customFormat="1" x14ac:dyDescent="0.25">
      <c r="A9" s="47"/>
      <c r="B9" s="67"/>
      <c r="C9" s="66"/>
      <c r="D9" s="319"/>
      <c r="E9" s="320"/>
      <c r="F9" s="320"/>
      <c r="G9" s="321"/>
      <c r="H9" s="65"/>
    </row>
    <row r="10" spans="1:11" s="29" customFormat="1" x14ac:dyDescent="0.25">
      <c r="A10" s="47"/>
      <c r="B10" s="67"/>
      <c r="C10" s="66"/>
      <c r="D10" s="319"/>
      <c r="E10" s="320"/>
      <c r="F10" s="320"/>
      <c r="G10" s="321"/>
      <c r="H10" s="65"/>
    </row>
    <row r="11" spans="1:11" s="29" customFormat="1" x14ac:dyDescent="0.25">
      <c r="A11" s="47"/>
      <c r="B11" s="67"/>
      <c r="C11" s="66"/>
      <c r="D11" s="319"/>
      <c r="E11" s="320"/>
      <c r="F11" s="320"/>
      <c r="G11" s="321"/>
      <c r="H11" s="65"/>
    </row>
    <row r="12" spans="1:11" s="29" customFormat="1" x14ac:dyDescent="0.25">
      <c r="A12" s="47"/>
      <c r="B12" s="67"/>
      <c r="C12" s="66"/>
      <c r="D12" s="319"/>
      <c r="E12" s="320"/>
      <c r="F12" s="320"/>
      <c r="G12" s="321"/>
      <c r="H12" s="65"/>
    </row>
    <row r="13" spans="1:11" s="29" customFormat="1" x14ac:dyDescent="0.25">
      <c r="A13" s="47"/>
      <c r="B13" s="67"/>
      <c r="C13" s="66"/>
      <c r="D13" s="319"/>
      <c r="E13" s="320"/>
      <c r="F13" s="320"/>
      <c r="G13" s="321"/>
      <c r="H13" s="65"/>
    </row>
    <row r="14" spans="1:11" s="29" customFormat="1" x14ac:dyDescent="0.25">
      <c r="A14" s="47"/>
      <c r="B14" s="67"/>
      <c r="C14" s="66"/>
      <c r="D14" s="319"/>
      <c r="E14" s="320"/>
      <c r="F14" s="320"/>
      <c r="G14" s="321"/>
      <c r="H14" s="65"/>
    </row>
    <row r="15" spans="1:11" s="29" customFormat="1" x14ac:dyDescent="0.25">
      <c r="A15" s="47"/>
      <c r="B15" s="67"/>
      <c r="C15" s="66"/>
      <c r="D15" s="319"/>
      <c r="E15" s="320"/>
      <c r="F15" s="320"/>
      <c r="G15" s="321"/>
      <c r="H15" s="65"/>
    </row>
    <row r="16" spans="1:11" ht="15.75" thickBot="1" x14ac:dyDescent="0.3">
      <c r="A16" s="47"/>
      <c r="B16" s="67"/>
      <c r="C16" s="67"/>
      <c r="D16" s="322"/>
      <c r="E16" s="323"/>
      <c r="F16" s="323"/>
      <c r="G16" s="324"/>
      <c r="H16" s="65"/>
    </row>
    <row r="17" spans="1:8" ht="15.75" thickBot="1" x14ac:dyDescent="0.3">
      <c r="A17" s="47"/>
      <c r="B17" s="67"/>
      <c r="C17" s="67"/>
      <c r="D17" s="50"/>
      <c r="E17" s="49"/>
      <c r="F17" s="50"/>
      <c r="G17" s="64"/>
      <c r="H17" s="65"/>
    </row>
    <row r="18" spans="1:8" ht="19.5" thickBot="1" x14ac:dyDescent="0.35">
      <c r="A18" s="68"/>
      <c r="B18" s="69"/>
      <c r="C18" s="70" t="s">
        <v>78</v>
      </c>
      <c r="D18" s="325"/>
      <c r="E18" s="326"/>
      <c r="F18" s="327"/>
      <c r="G18" s="64"/>
      <c r="H18" s="65"/>
    </row>
    <row r="19" spans="1:8" ht="15.75" thickBot="1" x14ac:dyDescent="0.3">
      <c r="A19" s="47"/>
      <c r="B19" s="67"/>
      <c r="C19" s="67"/>
      <c r="D19" s="49"/>
      <c r="E19" s="49"/>
      <c r="F19" s="50"/>
      <c r="G19" s="64"/>
      <c r="H19" s="65"/>
    </row>
    <row r="20" spans="1:8" ht="15.75" thickBot="1" x14ac:dyDescent="0.3">
      <c r="A20" s="47"/>
      <c r="B20" s="309" t="s">
        <v>47</v>
      </c>
      <c r="C20" s="309"/>
      <c r="D20" s="63">
        <f>D5+(2*365)</f>
        <v>730</v>
      </c>
      <c r="E20" s="49"/>
      <c r="F20" s="50"/>
      <c r="G20" s="64"/>
      <c r="H20" s="65"/>
    </row>
    <row r="21" spans="1:8" ht="15.75" thickBot="1" x14ac:dyDescent="0.3">
      <c r="A21" s="71"/>
      <c r="B21" s="72"/>
      <c r="C21" s="73"/>
      <c r="D21" s="74"/>
      <c r="E21" s="74"/>
      <c r="F21" s="73"/>
      <c r="G21" s="75"/>
      <c r="H21" s="76"/>
    </row>
    <row r="22" spans="1:8" x14ac:dyDescent="0.25">
      <c r="A22" s="93"/>
      <c r="B22" s="94"/>
      <c r="C22" s="94"/>
      <c r="D22" s="94"/>
      <c r="E22" s="94"/>
      <c r="F22" s="94"/>
      <c r="G22" s="94"/>
      <c r="H22" s="95"/>
    </row>
    <row r="23" spans="1:8" ht="15.75" thickBot="1" x14ac:dyDescent="0.3">
      <c r="A23" s="96"/>
      <c r="B23" s="97" t="s">
        <v>93</v>
      </c>
      <c r="C23" s="98"/>
      <c r="D23" s="98"/>
      <c r="E23" s="98"/>
      <c r="F23" s="98"/>
      <c r="G23" s="98"/>
      <c r="H23" s="99"/>
    </row>
    <row r="24" spans="1:8" ht="15.75" thickBot="1" x14ac:dyDescent="0.3">
      <c r="A24" s="96"/>
      <c r="B24" s="328" t="s">
        <v>89</v>
      </c>
      <c r="C24" s="329"/>
      <c r="D24" s="91" t="s">
        <v>90</v>
      </c>
      <c r="E24" s="91" t="s">
        <v>91</v>
      </c>
      <c r="F24" s="92" t="s">
        <v>92</v>
      </c>
      <c r="G24" s="98"/>
      <c r="H24" s="99"/>
    </row>
    <row r="25" spans="1:8" x14ac:dyDescent="0.25">
      <c r="A25" s="96"/>
      <c r="B25" s="330">
        <v>1</v>
      </c>
      <c r="C25" s="331"/>
      <c r="D25" s="103">
        <v>44146</v>
      </c>
      <c r="E25" s="104" t="s">
        <v>94</v>
      </c>
      <c r="F25" s="105" t="s">
        <v>95</v>
      </c>
      <c r="G25" s="98"/>
      <c r="H25" s="99"/>
    </row>
    <row r="26" spans="1:8" x14ac:dyDescent="0.25">
      <c r="A26" s="96"/>
      <c r="B26" s="307">
        <v>1.1000000000000001</v>
      </c>
      <c r="C26" s="308"/>
      <c r="D26" s="110">
        <v>44158</v>
      </c>
      <c r="E26" s="106" t="s">
        <v>98</v>
      </c>
      <c r="F26" s="107" t="s">
        <v>99</v>
      </c>
      <c r="G26" s="98"/>
      <c r="H26" s="99"/>
    </row>
    <row r="27" spans="1:8" x14ac:dyDescent="0.25">
      <c r="A27" s="96"/>
      <c r="B27" s="307">
        <v>1.2</v>
      </c>
      <c r="C27" s="308"/>
      <c r="D27" s="110">
        <v>44167</v>
      </c>
      <c r="E27" s="106" t="s">
        <v>113</v>
      </c>
      <c r="F27" s="107" t="s">
        <v>99</v>
      </c>
      <c r="G27" s="98"/>
      <c r="H27" s="99"/>
    </row>
    <row r="28" spans="1:8" x14ac:dyDescent="0.25">
      <c r="A28" s="96"/>
      <c r="B28" s="307">
        <v>1.3</v>
      </c>
      <c r="C28" s="308"/>
      <c r="D28" s="110">
        <v>44169</v>
      </c>
      <c r="E28" s="106" t="s">
        <v>134</v>
      </c>
      <c r="F28" s="107" t="s">
        <v>99</v>
      </c>
      <c r="G28" s="98"/>
      <c r="H28" s="99"/>
    </row>
    <row r="29" spans="1:8" s="29" customFormat="1" x14ac:dyDescent="0.25">
      <c r="A29" s="96"/>
      <c r="B29" s="307">
        <v>1.4</v>
      </c>
      <c r="C29" s="308"/>
      <c r="D29" s="139">
        <v>44216</v>
      </c>
      <c r="E29" s="140" t="s">
        <v>157</v>
      </c>
      <c r="F29" s="141" t="s">
        <v>99</v>
      </c>
      <c r="G29" s="98"/>
      <c r="H29" s="99"/>
    </row>
    <row r="30" spans="1:8" ht="15.75" thickBot="1" x14ac:dyDescent="0.3">
      <c r="A30" s="96"/>
      <c r="B30" s="142"/>
      <c r="C30" s="143"/>
      <c r="D30" s="108"/>
      <c r="E30" s="108"/>
      <c r="F30" s="109"/>
      <c r="G30" s="98"/>
      <c r="H30" s="99"/>
    </row>
    <row r="31" spans="1:8" x14ac:dyDescent="0.25">
      <c r="A31" s="96"/>
      <c r="B31" s="98"/>
      <c r="C31" s="98"/>
      <c r="D31" s="98"/>
      <c r="E31" s="98"/>
      <c r="F31" s="98"/>
      <c r="G31" s="98"/>
      <c r="H31" s="99"/>
    </row>
    <row r="32" spans="1:8" ht="15.75" thickBot="1" x14ac:dyDescent="0.3">
      <c r="A32" s="100"/>
      <c r="B32" s="101"/>
      <c r="C32" s="101"/>
      <c r="D32" s="101"/>
      <c r="E32" s="101"/>
      <c r="F32" s="101"/>
      <c r="G32" s="101"/>
      <c r="H32" s="102"/>
    </row>
  </sheetData>
  <sheetProtection algorithmName="SHA-512" hashValue="C7jwXN/s7JRPTBjGi9WVP1m64Cqkc37W01tkkV7/OPJGW66ht5g2C6GOOXW+aY/YUC7oAsYRmL5+o2fOhklbaA==" saltValue="7LaERjC3Kmk5trZ9Ee9bWg==" spinCount="100000" sheet="1" objects="1" scenarios="1" selectLockedCells="1"/>
  <mergeCells count="12">
    <mergeCell ref="B29:C29"/>
    <mergeCell ref="B20:C20"/>
    <mergeCell ref="A1:H1"/>
    <mergeCell ref="B4:C4"/>
    <mergeCell ref="D4:F4"/>
    <mergeCell ref="D8:G16"/>
    <mergeCell ref="D18:F18"/>
    <mergeCell ref="B24:C24"/>
    <mergeCell ref="B25:C25"/>
    <mergeCell ref="B26:C26"/>
    <mergeCell ref="B27:C27"/>
    <mergeCell ref="B28:C28"/>
  </mergeCells>
  <conditionalFormatting sqref="D20">
    <cfRule type="expression" dxfId="3" priority="6">
      <formula>$D$5=""</formula>
    </cfRule>
    <cfRule type="cellIs" dxfId="2" priority="7" operator="greaterThanOrEqual">
      <formula>$K$4</formula>
    </cfRule>
    <cfRule type="cellIs" dxfId="1" priority="8" operator="lessThan">
      <formula>$K$4</formula>
    </cfRule>
  </conditionalFormatting>
  <conditionalFormatting sqref="D18:F18">
    <cfRule type="expression" dxfId="0" priority="1">
      <formula>$D$18= "Risk Assessment DOES NOT MEET JEA's Risk Profile"</formula>
    </cfRule>
  </conditionalFormatting>
  <pageMargins left="0.7" right="0.7" top="0.75" bottom="0.75" header="0.3" footer="0.3"/>
  <pageSetup scale="5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down'!$E$13:$E$15</xm:f>
          </x14:formula1>
          <xm:sqref>D18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E26"/>
  <sheetViews>
    <sheetView workbookViewId="0">
      <selection activeCell="E15" sqref="E15"/>
    </sheetView>
  </sheetViews>
  <sheetFormatPr defaultRowHeight="15" x14ac:dyDescent="0.25"/>
  <cols>
    <col min="2" max="2" width="10.42578125" bestFit="1" customWidth="1"/>
  </cols>
  <sheetData>
    <row r="3" spans="1:5" x14ac:dyDescent="0.25">
      <c r="A3" t="s">
        <v>29</v>
      </c>
    </row>
    <row r="4" spans="1:5" x14ac:dyDescent="0.25">
      <c r="A4" t="s">
        <v>28</v>
      </c>
    </row>
    <row r="6" spans="1:5" x14ac:dyDescent="0.25">
      <c r="E6" t="s">
        <v>57</v>
      </c>
    </row>
    <row r="7" spans="1:5" x14ac:dyDescent="0.25">
      <c r="E7" t="s">
        <v>75</v>
      </c>
    </row>
    <row r="8" spans="1:5" x14ac:dyDescent="0.25">
      <c r="E8" t="s">
        <v>58</v>
      </c>
    </row>
    <row r="9" spans="1:5" x14ac:dyDescent="0.25">
      <c r="E9" t="s">
        <v>59</v>
      </c>
    </row>
    <row r="11" spans="1:5" x14ac:dyDescent="0.25">
      <c r="A11" t="s">
        <v>44</v>
      </c>
    </row>
    <row r="12" spans="1:5" x14ac:dyDescent="0.25">
      <c r="A12" t="s">
        <v>48</v>
      </c>
    </row>
    <row r="13" spans="1:5" x14ac:dyDescent="0.25">
      <c r="E13" t="s">
        <v>136</v>
      </c>
    </row>
    <row r="14" spans="1:5" s="29" customFormat="1" x14ac:dyDescent="0.25">
      <c r="E14" s="29" t="s">
        <v>138</v>
      </c>
    </row>
    <row r="15" spans="1:5" x14ac:dyDescent="0.25">
      <c r="E15" t="s">
        <v>137</v>
      </c>
    </row>
    <row r="19" spans="1:2" x14ac:dyDescent="0.25">
      <c r="A19" t="s">
        <v>54</v>
      </c>
    </row>
    <row r="20" spans="1:2" x14ac:dyDescent="0.25">
      <c r="A20" t="s">
        <v>96</v>
      </c>
    </row>
    <row r="21" spans="1:2" x14ac:dyDescent="0.25">
      <c r="A21" t="s">
        <v>97</v>
      </c>
    </row>
    <row r="26" spans="1:2" x14ac:dyDescent="0.25">
      <c r="B26" s="46">
        <f ca="1">TODAY()-(2*365)</f>
        <v>44886</v>
      </c>
    </row>
  </sheetData>
  <sheetProtection algorithmName="SHA-512" hashValue="6cyZ0a/df4YDhbHnzBKLMpcI3tr9PO1EHKT/a+k+xEB0eOgMSNqZ0wRRI3cgNm9IWz4B1vvv+dqkv3cD+k/6kw==" saltValue="GPCFC9gGUnKJ8eDYs7gU9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AA06326567D34082973AACFE43FB7E" ma:contentTypeVersion="4" ma:contentTypeDescription="Create a new document." ma:contentTypeScope="" ma:versionID="93fe2c7b372beb2b1d33aee396f1b7f6">
  <xsd:schema xmlns:xsd="http://www.w3.org/2001/XMLSchema" xmlns:xs="http://www.w3.org/2001/XMLSchema" xmlns:p="http://schemas.microsoft.com/office/2006/metadata/properties" xmlns:ns1="http://schemas.microsoft.com/sharepoint/v3" xmlns:ns2="94aa4b07-f50e-4e66-91de-256cb79af043" xmlns:ns3="http://schemas.microsoft.com/sharepoint/v4" targetNamespace="http://schemas.microsoft.com/office/2006/metadata/properties" ma:root="true" ma:fieldsID="c9134e1b9995cdcff9592c4bd55f3b99" ns1:_="" ns2:_="" ns3:_="">
    <xsd:import namespace="http://schemas.microsoft.com/sharepoint/v3"/>
    <xsd:import namespace="94aa4b07-f50e-4e66-91de-256cb79af0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2" nillable="true" ma:displayName="Declared Record" ma:hidden="true" ma:internalName="_vti_ItemDeclaredRecord" ma:readOnly="true">
      <xsd:simpleType>
        <xsd:restriction base="dms:DateTime"/>
      </xsd:simpleType>
    </xsd:element>
    <xsd:element name="_vti_ItemHoldRecordStatus" ma:index="1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aa4b07-f50e-4e66-91de-256cb79af04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94aa4b07-f50e-4e66-91de-256cb79af043">Q6EYASFJQWCZ-1844063430-35</_dlc_DocId>
    <_dlc_DocIdUrl xmlns="94aa4b07-f50e-4e66-91de-256cb79af043">
      <Url>http://cipworkspace/riskmanagement/_layouts/15/DocIdRedir.aspx?ID=Q6EYASFJQWCZ-1844063430-35</Url>
      <Description>Q6EYASFJQWCZ-1844063430-35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588C4-E75B-42F4-BD3A-F10F0B5D5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aa4b07-f50e-4e66-91de-256cb79af04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D666DA-C2C2-4435-9331-F45F558563DE}">
  <ds:schemaRefs>
    <ds:schemaRef ds:uri="http://schemas.microsoft.com/sharepoint/events"/>
  </ds:schemaRefs>
</ds:datastoreItem>
</file>

<file path=customXml/itemProps3.xml><?xml version="1.0" encoding="utf-8"?>
<ds:datastoreItem xmlns:ds="http://schemas.openxmlformats.org/officeDocument/2006/customXml" ds:itemID="{DADE8038-3C8F-474A-AC50-484424496114}">
  <ds:schemaRefs>
    <ds:schemaRef ds:uri="http://www.w3.org/XML/1998/namespace"/>
    <ds:schemaRef ds:uri="94aa4b07-f50e-4e66-91de-256cb79af043"/>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schemas.microsoft.com/sharepoint/v4"/>
    <ds:schemaRef ds:uri="http://schemas.microsoft.com/sharepoint/v3"/>
    <ds:schemaRef ds:uri="http://purl.org/dc/elements/1.1/"/>
  </ds:schemaRefs>
</ds:datastoreItem>
</file>

<file path=customXml/itemProps4.xml><?xml version="1.0" encoding="utf-8"?>
<ds:datastoreItem xmlns:ds="http://schemas.openxmlformats.org/officeDocument/2006/customXml" ds:itemID="{898BCA43-9E5D-43FE-A877-9123169BF52B}">
  <ds:schemaRefs>
    <ds:schemaRef ds:uri="http://schemas.microsoft.com/sharepoint/v3/contenttype/forms"/>
  </ds:schemaRefs>
</ds:datastoreItem>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Risk Questionnaire</vt:lpstr>
      <vt:lpstr>JEA Risk Assessment</vt:lpstr>
      <vt:lpstr>CIP Compliance Review</vt:lpstr>
      <vt:lpstr>drop down</vt:lpstr>
      <vt:lpstr>Instructions!Print_Area</vt:lpstr>
    </vt:vector>
  </TitlesOfParts>
  <Company>JEA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V 1.3</dc:title>
  <dc:creator>admin</dc:creator>
  <cp:lastModifiedBy>Behr, Jason V.</cp:lastModifiedBy>
  <cp:lastPrinted>2020-11-02T14:06:42Z</cp:lastPrinted>
  <dcterms:created xsi:type="dcterms:W3CDTF">2020-10-16T11:44:04Z</dcterms:created>
  <dcterms:modified xsi:type="dcterms:W3CDTF">2024-11-20T18:36:11Z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0x010100EBAA06326567D34082973AACFE43FB7E</vt:lpwstr>
  </property>
  <property fmtid="{D5CDD505-2E9C-101B-9397-08002B2CF9AE}" pid="3" name="_dlc_DocIdItemGuid">
    <vt:lpwstr>1f534044-1be5-4e4d-92e5-4f838070dd21</vt:lpwstr>
  </property>
  <property fmtid="{D5CDD505-2E9C-101B-9397-08002B2CF9AE}" pid="4" name="ecm_ItemDeleteBlockHolders">
    <vt:lpwstr>ecm_InPlaceRecordLock</vt:lpwstr>
  </property>
  <property fmtid="{D5CDD505-2E9C-101B-9397-08002B2CF9AE}" pid="5" name="ecm_RecordRestrictions">
    <vt:lpwstr>BlockDelete, BlockEdit</vt:lpwstr>
  </property>
  <property fmtid="{D5CDD505-2E9C-101B-9397-08002B2CF9AE}" pid="6" name="ecm_ItemLockHolders">
    <vt:lpwstr>ecm_InPlaceRecordLock</vt:lpwstr>
  </property>
</Properties>
</file>